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1145" windowHeight="8190" tabRatio="878" activeTab="1"/>
  </bookViews>
  <sheets>
    <sheet name="Chart Summary" sheetId="1" r:id="rId1"/>
    <sheet name="Chart-250 MMBTU Solid Fuel NOx" sheetId="2" r:id="rId2"/>
    <sheet name="Chart-250 MMBTU Solid Fuel PM" sheetId="3" r:id="rId3"/>
    <sheet name="Chart-250 MMBTU Solid Fuel SO2" sheetId="4" r:id="rId4"/>
    <sheet name="Chart-250 MMBTU Solid Fuel  CO" sheetId="5" r:id="rId5"/>
    <sheet name="Chart-250 MMBTU Solid Fuel  VOC" sheetId="6" r:id="rId6"/>
    <sheet name="Chart -&gt;250 MMBTU Gas Fuel NOx" sheetId="7" r:id="rId7"/>
    <sheet name="Chart-100-250MMBTU SolidFuelNOx" sheetId="8" r:id="rId8"/>
    <sheet name="Chart-100-250 MMBTU GasFuel NOx" sheetId="9" r:id="rId9"/>
    <sheet name="Chart&lt;250MMBTU Gas-NOxAnnualAvg" sheetId="10" r:id="rId10"/>
    <sheet name="Chart-&lt;100 MMBTU-SolidFuel NOx" sheetId="11" r:id="rId11"/>
    <sheet name="Chart-&lt;100 MMBTU-LiquidFuel NOx" sheetId="12" r:id="rId12"/>
    <sheet name="Chart-&lt;100 MMBTU-NatGas NOx" sheetId="13" r:id="rId13"/>
    <sheet name="Chart&lt;100MMBTU Gas-NOxAnnualAvg" sheetId="14" r:id="rId14"/>
    <sheet name="Data-&gt;250 MMBTU Gas Boilers" sheetId="15" r:id="rId15"/>
    <sheet name="Data- &gt;250 MMBTU Solid Fuel" sheetId="16" r:id="rId16"/>
    <sheet name="Data - 100-250 MMBTU Solid Fuel" sheetId="17" r:id="rId17"/>
    <sheet name="Data - 100-250 MMBTU Gas" sheetId="18" r:id="rId18"/>
    <sheet name="Data- &lt;100 MMBTU Solid Fuel" sheetId="19" r:id="rId19"/>
    <sheet name="Data- &lt;100 MMBTU - Liquid Fuel" sheetId="20" r:id="rId20"/>
    <sheet name="Data &lt;100 MMBTU - Gaseous Fuel" sheetId="21" r:id="rId21"/>
  </sheets>
  <definedNames/>
  <calcPr fullCalcOnLoad="1"/>
</workbook>
</file>

<file path=xl/sharedStrings.xml><?xml version="1.0" encoding="utf-8"?>
<sst xmlns="http://schemas.openxmlformats.org/spreadsheetml/2006/main" count="30966" uniqueCount="3479">
  <si>
    <t>NATURAL GAS IS MAIN FUEL, PROPANE AS BACK UP. UTILIZES LOW NOX BURNERS AND EXTERNAL FLUE GAS RECIRCULATION. NATURAL GAS AND PROPANE USAGE IS RESTRICTED TO AN EQUIVALENT OF 1095 MMSCF PER YEAR AS ESTABLISHED BTU CONTENTS OF 1000 BTU/CF AND 90500 BTU/GAL RESPECTIVELY. SUBJECT TO PSD.</t>
  </si>
  <si>
    <t>LOW NOX BURNERS AND EXTERNAL FLUE GAS RECIRCULATION, FUEL RESTRICTIONS.</t>
  </si>
  <si>
    <t>LOW NOX NATURAL GAS-FIRED W/O FLUE GAS RECIRC., GOOD COMBUSTION</t>
  </si>
  <si>
    <t>LOW NOX FUEL, W/O FLUE GAS RECIRC.,GOOD COMBUSTION</t>
  </si>
  <si>
    <t>LOW NOX FUEL, W/O FLUE GAS RECIRC., GOOD COMBUSTION</t>
  </si>
  <si>
    <t>ABOVE 130 MMBTU/H</t>
  </si>
  <si>
    <t xml:space="preserve">LIMIT WHEN OPERATING BELOW A HEAT INPUT OF 130 MMBTU/H: 0.1 LB/MMBTU </t>
  </si>
  <si>
    <t>LA-0114</t>
  </si>
  <si>
    <t>ST. JAMES STYRENE PLANT</t>
  </si>
  <si>
    <t>CHEVRON CHEMICAL COMPANY</t>
  </si>
  <si>
    <t>MODIFICATION TO THE EXISTING STYRENE PRODUCTION FACILITY</t>
  </si>
  <si>
    <t>GOOD DESIGN AND OPERATION</t>
  </si>
  <si>
    <t>SUPERHEATER</t>
  </si>
  <si>
    <t>PROPER OPERATING TECHNIQUES WITH AUTOMATIC CONTROL3% EXCESS O2</t>
  </si>
  <si>
    <t>PROPER OPERATING TECHNIQUES WITH AUTOMATIC CONTROLS, 3% EXCESS O2</t>
  </si>
  <si>
    <t>NJ-0041</t>
  </si>
  <si>
    <t>TOTAL NATURAL GAS BURNED IN THE HEAT RECOVERY BOILER SHALL NOT EXCEED 1153.2 MILLION CUBIC FEET PER CALENDAR YEAR</t>
  </si>
  <si>
    <t>REFLECTS NO CONTROLS FEASIBLE" FOR LACK OF OTHER INFO."</t>
  </si>
  <si>
    <t>LB/H EACH</t>
  </si>
  <si>
    <t>T/YR (EACH)</t>
  </si>
  <si>
    <t>AL-0096</t>
  </si>
  <si>
    <t>MEAD COATED BOARD, INC.</t>
  </si>
  <si>
    <t>DUCT BURNER, NAT GAS</t>
  </si>
  <si>
    <t>A SEPARATELY LISTED PROCESS SHOWS EMISSION LIMITS WHEN FIRING FUEL OIL.</t>
  </si>
  <si>
    <t>PROPER DESIGN AND GOOD COMBUSTION PRACTICES.</t>
  </si>
  <si>
    <t>DRY LOW NOX COMBUSTOR.</t>
  </si>
  <si>
    <t>EFFICIENT OPERATION OF THE COMBUSTION TURBINE.</t>
  </si>
  <si>
    <t>BOILER, #3</t>
  </si>
  <si>
    <t>IA-0057</t>
  </si>
  <si>
    <t>CORN PROCESSING PLANT</t>
  </si>
  <si>
    <t>PERMIT NUMBER: 89-A-210-S2. NO LIMITS FOR CO, SO2, OR VOC IN PERMIT.</t>
  </si>
  <si>
    <t>LOW NOX BURNER. STANDARD EMISSION LIMIT ESTIMATED FROM PERMIT PROCESS DATA.</t>
  </si>
  <si>
    <t>BASIS FOR LIMIT : OTHER - NAAQS. STANDARD EMISSION LIMIT ESTIMATED FROM PERMIT PROCESS DATA.</t>
  </si>
  <si>
    <t>BOILER #5</t>
  </si>
  <si>
    <t>PERMIT NUMBER: 92-A-227-S3. NO LIMITS FOR CO, SO2, OR VOC IN PERMIT.</t>
  </si>
  <si>
    <t>BASIS OF LIMIT, OTHER NAAQS. STANDARD EMISSION LIMIT ESTIMATED FROM PERMIT PROCESS DATA.</t>
  </si>
  <si>
    <t>PERMIT NUMBER: 92-A-228-S3. LIMITS FOR CO, SO2, OR VOC ARE NOT INCLUDED IN THE PERMIT.</t>
  </si>
  <si>
    <t>BASIS OF LIMIT - OTHER NAAQS</t>
  </si>
  <si>
    <t>LOW NOX BURNER. BASIS OF LIMIT IS NSPS SUBPART DB, SYNTHETIC MINOR.</t>
  </si>
  <si>
    <t>FURNACE, INDUCTION AND HEATING GALVANNEALING</t>
  </si>
  <si>
    <t>NOx, lb/mmbtu</t>
  </si>
  <si>
    <t># BACT Determinations</t>
  </si>
  <si>
    <t>Done (2)</t>
  </si>
  <si>
    <t>TX-0294</t>
  </si>
  <si>
    <t>GATEWAY POWER PROJECT</t>
  </si>
  <si>
    <t>GATEWAY POWER PROJECT LP</t>
  </si>
  <si>
    <t>THIS IS A GRASS-ROOTS ELECTRICAL GENERATION FACILITY. THE PRIMARY EQUIPMENT CONSISTS OF THREE COMBUSTION TURBINES DRIVING ELECTRICAL GENERATORS, WHERE EACH GENERATOR IS RATED NOMINALLY AT 170 MW. THE TURBINES OPERATE IN COMBINED CYCLE MODE IN WHICH A SUPPLEMENTARY FIRED HEAT RECOVERY STEAM GENERATOR (HRSG) WILL BE UTILIZED. THE ASSOCIATED DUCT BURNERS WILL EACH HAVE A MAXIMUM RATING OF 290 MMBTU/H HEAT INPUT. THE TURBINES AND DUCT BURNERS WILL BE FIRED WITH PIPELINE-QUALITY NAT GAS ONLY. PROCESS STEAM FROM THE HRSGS WILL BE USED BY THREE STEAM TURBINES TO GENERATE UP TO 90 MW ADDITIONAL ELECTRICITY EACH. THE THREE COMBINED CTG-HRSG UNITS WILL HAVE A NOMINAL CAPACITY OF 800 MW.</t>
  </si>
  <si>
    <t>DRY LOW-NOX BURNERS</t>
  </si>
  <si>
    <t>GOOD COMBUSTION DESIGN AND OPERATIONS</t>
  </si>
  <si>
    <t>(3) DUCT BURNERS</t>
  </si>
  <si>
    <t>MMBTU/H, EA</t>
  </si>
  <si>
    <t>PERMIT INDICATES STANDARD EMISSION LIMITS FOR NOX, CO, AND VOC SEPARATELY FOR THIS PROCESS, HOWEVER THEY ARE CONSIDERED AS A COMBINED PROCESS WITH THE TURBINES.</t>
  </si>
  <si>
    <t>SC-0049</t>
  </si>
  <si>
    <t>SKYGEN</t>
  </si>
  <si>
    <t>BROAD RIVER ENERGY, LLC</t>
  </si>
  <si>
    <t>THREE NATURAL GAS FIRED BOILERS (UTILITY)</t>
  </si>
  <si>
    <t>1700 H/YR MAX OPERATION PER BOILER.</t>
  </si>
  <si>
    <t>LOW SULFUR FUELS (NG) WITH GOOD COMBUSTION PRACTICES</t>
  </si>
  <si>
    <t>GOOD COMBUSTION AND CLEAN FUELS</t>
  </si>
  <si>
    <t>LOW NOX BURNERS WITH FLUE GAS RECIRCULATION AND GOOD COMBUSTIONPRACTICES</t>
  </si>
  <si>
    <t>*PA-0193</t>
  </si>
  <si>
    <t>MERCK AND COMPANY - WEST POINT PLANT</t>
  </si>
  <si>
    <t>MERCK AND COMPANY, INC</t>
  </si>
  <si>
    <t>COGEN PLANT</t>
  </si>
  <si>
    <t>LO-NOX BURNERS, FLUE GAS RECIRCULATION AND SCR SYSTEM</t>
  </si>
  <si>
    <t>LOW NOX BURNERS, FLUE GAS RECIRCULATION, AND SELECTIVE CATALYTIC REDUCTION</t>
  </si>
  <si>
    <t>PERMIT TO IMPLEMENT THE PETROZUATA SYNCRUDE PROJECT, ALLOWING REFINERY TO PROCESS A MIXTURE OF VIRGIN CRUDE AND CUTTER STOCK. SECURES A GUARANTEED CRUDE SUPPLY AND INCREASE PRODUCTION OF HEAVY PRODUCTS. MODIFICATION TO VARIOUS PROCESS UNITS WILL BE REQUIRED TO ENABLE THE FACILITY TO PROCESS THE INCREASED SULFUR LOAD ASSOCIATED WITH REFINING THE SYNCRUDE. CONOCO WILL REMOVE AN EXISTING HEATER, CONSTRUCT A NEW HEATER, AND MODIFY EQUIPMENT AND/OR INCREASE CAPACITIES OF THE FOLLOWING PROCESS UNITS: NOS. 3 AND 4 CRUDE TOPPING UNITS; NOS. 2 AND 3 CRUDE VACUUM UNITS; NOS. 4 AND 7 HYDRODESULFURIZATION UNITS; FRACTIONATOR; NOS. 4 AND 5 HYDROGEN SYSTEMS; HYDROGEN PURIFICATION AND DISTRIBUTION; NOS. 1, 2, 3, AND 5 SOUR WATER STRIPPERS; NO. 4 SULFUR RECOVERY UNIT; MARINE TANK FARM; MARINE DOCK; TANK FARM; AND Y-5 COOLING TOWER.</t>
  </si>
  <si>
    <t>GOOD COMBUSTION PRACTICES, USE CLEAN GASEOUS FUEL</t>
  </si>
  <si>
    <t>ULTRA LOW NOX BURNERS (ULNB), GOOD DESIGN, USE GASEOUS FUEL, PROPER OPERATING TECHNIQUES</t>
  </si>
  <si>
    <t>ULTRA LOW NOX BURNERS (ULNB), GOOD DESIGN, USING GASEOUS FUEL, PROPER OPERATING TECHNIQUES.</t>
  </si>
  <si>
    <t xml:space="preserve">*AS SET BY PSD-LA-584(M-3), DATED SEPTEMBER 20, 2002. PSD-LA-584(M-2) ORIGINALLY ESTABLISHED LIMITS AT 12.6 LB/H (HOURLY MAXIMUM) AND 55.2 T/YR (ANNUAL MAXIMUM). </t>
  </si>
  <si>
    <t xml:space="preserve">*AS SET BY PSD-LA-584(M-3), DATED SEPTEMBER 20, 2002. PSD-LA-584(M-2) ORIGINALLY ESTABLISHED LIMITS AT 19.9 LB/H (HOURLY MAXIMUM) AND 87.2 T/YR (ANNUAL MAXIMUM). </t>
  </si>
  <si>
    <t>GOOD COMBUSTION PRACTICES, USE CLEAN GASEOUS FUELS</t>
  </si>
  <si>
    <t>AR-0026</t>
  </si>
  <si>
    <t>PINE BLUFF ENERGY LLC - PINE BLUFF ENERGY CENTER</t>
  </si>
  <si>
    <t>COMBUSTION TURBINE COMBINED CYCLE COGENERATION FACILITY</t>
  </si>
  <si>
    <t>DLN COMBUSTORS</t>
  </si>
  <si>
    <t>TURBINE AND DUCT BURNER EMISSIONS COMBINED IN ONE STACK. DUCT BURNER ALWAYS FIRES NATURAL GAS.</t>
  </si>
  <si>
    <t>GOD COMBUSTION PRACTICE</t>
  </si>
  <si>
    <t>BOILER FIRES NATURAL GAS AND FUEL OIL. BOILER WILL PROVIDE STEAM FOR STEAM TURBINE AND INTERNATIONAL PAPER MILL.</t>
  </si>
  <si>
    <t>CLEN FUELS AND GOOD COMBUSTION</t>
  </si>
  <si>
    <t>COMBUSTION OF LOW SULFUR FUELS (&lt; 0.05% BY WT S)</t>
  </si>
  <si>
    <t>LOW NOX BURNERS, FLUE GAS RECIRCULATION, AND GOOD COMBUSTION PRACTICES.</t>
  </si>
  <si>
    <t>IA-0050</t>
  </si>
  <si>
    <t>CARGILL-EDDYVILLE</t>
  </si>
  <si>
    <t>BOILER 7</t>
  </si>
  <si>
    <t>LOW NOX BURNERS WITH FGR</t>
  </si>
  <si>
    <t>TX-0414</t>
  </si>
  <si>
    <t>ATOFINA PETROCHEMICALS PORT ARTHUR COMPLEX</t>
  </si>
  <si>
    <t>FINA OIL &amp; CHEMICAL COPMANY</t>
  </si>
  <si>
    <t>FACILITY WANTS TO INSTALL A COGENERATION FACILITY CONSISTING OF 2 TURBINES AND SUPPLEMENTAL BOILER TO SUBSTITUTE FOR 2 AUXILIARY STEAM BOILERS</t>
  </si>
  <si>
    <t>SUPPLEMENTAL BOILER</t>
  </si>
  <si>
    <t>BOILER PRODUCES AS MUCH AS 150,000 LB/H OF STEAM.</t>
  </si>
  <si>
    <t xml:space="preserve">ADDITIONAL LIMIT: .007 LB/MMBTU </t>
  </si>
  <si>
    <t>AL-0128</t>
  </si>
  <si>
    <t>ALABAMA POWER COMPANY - THEODORE COGENERATION</t>
  </si>
  <si>
    <t>COMBUSTION OF NATURAL GAS ONLY</t>
  </si>
  <si>
    <t>LNB AND FLUE GAS RECIRCULATION</t>
  </si>
  <si>
    <t>BOILER 4 (NAT GAS)</t>
  </si>
  <si>
    <t>MFR. IS BABCOCK &amp; WILCOX. ONLY NATURAL GAS AND NO. 2 OIL SHALL BE FIRED IN THIS BOILER. TOTAL OPERATING HOURS FOR BURNING NO. 2 OIL IN EACH BOILER SHALL NOT EXCEED 500 HOURS ON ANY CALENDAR YEAR.</t>
  </si>
  <si>
    <t>NOT LISTED</t>
  </si>
  <si>
    <t>BOILER 2 (NAT GAS)</t>
  </si>
  <si>
    <t>MFR. IS COMBUSTION ENGINEERING. ONLY NATURAL GAS AND NO. 2 OIL SHALL BE FIRED IN THIS BOILER. TOTAL OPERATING HOURS FOR BURNING NO. 2 OIL IN EACH BOILER SHALL NOT EXCEED 500 HOURS ON ANY CALENDAR YEAR.</t>
  </si>
  <si>
    <t>BOILER 3 (NAT GAS)</t>
  </si>
  <si>
    <t>BLOOM REHEAT FURNACE</t>
  </si>
  <si>
    <t>STACK TEST 0.0489 LB NOX/HR</t>
  </si>
  <si>
    <t>LOW NOX BURNERS, LOOKED AT SCR AND SNCR, NOT FEASIBLE.</t>
  </si>
  <si>
    <t>CA-0861</t>
  </si>
  <si>
    <t>SAN BENITO FOODS TOMATO PROCESSING</t>
  </si>
  <si>
    <t>MONTEREY BAY UNIFIED APCD, CA</t>
  </si>
  <si>
    <t>BOILER, CLEAVER BROOKS W/ TODD COMBUSTION VARIFLAM</t>
  </si>
  <si>
    <t>ARB RECORD #: A370-872-99 CONTINUE PROCESS: LOW NOX BURNER</t>
  </si>
  <si>
    <t>LOW NOX BURNER ADN FLUE GAS RECIRCULATION</t>
  </si>
  <si>
    <t>MN-0035</t>
  </si>
  <si>
    <t>LSP - COTTAGE GROVE, L.P.</t>
  </si>
  <si>
    <t>LOW NOX BURNER. EACH BURNER HAS A NOX PREDICTIVE EMISSION MONITORING SYSTEM.</t>
  </si>
  <si>
    <t>NATURAL GAS LIMIT. BOILERS HAVE A NOX PEMS TO DETERMINE NOX EMISSIONS. DISTILLATE FUEL OIL BURN WITH A LIMIT OF 1700 H/YR.</t>
  </si>
  <si>
    <t>NATURAL GAS LIMIT AND DISTILLATE FUEL OIL LIMIT.</t>
  </si>
  <si>
    <t>BOILERS BURN NATURAL GAS MOST OF THE TIME. BOILERS ARE LIMITED TO BURN DISTILLATE FUEL OIL UP TO 1700 H/YR.</t>
  </si>
  <si>
    <t>BOILERS, AUXILIARY, 2, NAT GAS</t>
  </si>
  <si>
    <t>MMBTU/H (NAT GAS)</t>
  </si>
  <si>
    <t>A SEPARETLY LISTED PROCESS SHOWS EMISSION LIMITS WHEN FIRING FUEL OIL.</t>
  </si>
  <si>
    <t>TX-0305</t>
  </si>
  <si>
    <t>PARIS GENERATING STATION</t>
  </si>
  <si>
    <t>PANDA PARIS LLC</t>
  </si>
  <si>
    <t>PANDA PARIS, LLC, PROPOSES TO CONSTRUCT A NATURAL GAS-FIRED COMBINED- CYCLE POWER GENERATION FACILITY TO BE KNOWN AS THE PARIS GENERATING STATION, LOCATED IN LAMAR COUNTY. THE PROPOSED FACILITY WILL CONSIST OF FOUR 170 MW GENERAL ELECTRIC 7241FA COMBUSTION TURBINES AND ASSOCIATED HEAT RECOVERY STEAM GENERATORS WITH 200 MMBTU/H DUCT BURNERS EACH. THE TURBINES AND DUCT BURNERS WILL BE FIRED WITH PIPELINE NAT GAS. PROCESS STEAM FROM THE HRSGS WILL BE USED TO GENERATE ADDITIONAL ELECTRICITY FROM TWO 160 MW STEAM TURBINES. THE COMBINED UNITS WILL HAVE A NOMINAL CAPACITY OF 1000 MW. THERE WILL BE TWO 2000 DIESEL FUEL- FIRED BLACK START EMERGENCY GENERATORS, ONE 400 KW DIESEL FUEL- FIRED EMERGENCY ELECTRICAL GENERATOR TO PROVIDE GENERAL SITE POWER, ONE 260- HP DIESEL FUEL-FIRED EMERGENCY FIRE WATER PUMP AND ANCILLARY EQUIPMENT INCLUDING RAW AND DEMINERALIZED WATER STORAGE TANKS. A LETTER DATED AUGUST 20, 1998 FROM THE COMPANY'S CONSULTANT (ECT) ALSO REQUESTED THESE DIESEL- FIRED ENGINES BE EXEMPT UNDER 30 TAC SECTION 106.511 AND 106.512 AND NOT HAVE THEM INCLUDED IN THIS PERMIT.</t>
  </si>
  <si>
    <t>DRY LOW-NOX COMBUSTORS</t>
  </si>
  <si>
    <t>(4) DUCT BURNERS</t>
  </si>
  <si>
    <t>THE TOTAL ANNUAL HEAT INPUT TO ALL DUCT BURNERS SHALL NOT EXCEED 3,200,000 MMBTU FOR THE FACILITY SITE.</t>
  </si>
  <si>
    <t>AL-0123</t>
  </si>
  <si>
    <t>U S ALLIANCE</t>
  </si>
  <si>
    <t>BOILER, AUX. POWER, NO.1</t>
  </si>
  <si>
    <t>LB/MBTU</t>
  </si>
  <si>
    <t>TX-0237</t>
  </si>
  <si>
    <t>PORT ARTHUR REFINERY</t>
  </si>
  <si>
    <t>FINA OIL AND CHEMICAL COMPANY</t>
  </si>
  <si>
    <t>CHEMICAL AND OIL COMPANY, 2.2 BILLION LB/YR ETHYLENE CRACKING UNIT &amp; ASSOCIATED FACILITIES. LOCATED AT INTERSECTION OF HWY 366 &amp; 32ND ST.</t>
  </si>
  <si>
    <t>BOILER, SUPPLEMENTAL, STEAM</t>
  </si>
  <si>
    <t>THIS SUPPLEMENTAL STEAM BOILER IS PART OF THE COGENERATION PACKAGE INCLUDING 2 COMBINED CYCLE TURBINES AND 2 DUCT BURNERS.</t>
  </si>
  <si>
    <t>FLUE GAS RECIRCULATION, LOW NOX BURNERS</t>
  </si>
  <si>
    <t>2 main boilers, throughput for each, low sulfur fuel oil is auxilary fuel.</t>
  </si>
  <si>
    <t>gas</t>
  </si>
  <si>
    <t>distillate fuel oil</t>
  </si>
  <si>
    <t>USE OF GOOD COMBUSTION.</t>
  </si>
  <si>
    <t>6 MIN AVER</t>
  </si>
  <si>
    <t>PA-0150</t>
  </si>
  <si>
    <t>NATIONAL GYPSUM COMPANY</t>
  </si>
  <si>
    <t>WALLBOARD MANUFACTURING FACILITY</t>
  </si>
  <si>
    <t>ULTRA LOW NOX BURNERS (ULNB)</t>
  </si>
  <si>
    <t>BOARD DRYER</t>
  </si>
  <si>
    <t>ANY FUEL OIL USE LIMITED TO 3.8 MILLION GALLONS PER YEAR TO AVOID NSR REQUIREMENTS</t>
  </si>
  <si>
    <t>SC-0075</t>
  </si>
  <si>
    <t>NUCOR STEEL- DARLINGTON COUNTY</t>
  </si>
  <si>
    <t>NUCOR STEEL CORPORATION</t>
  </si>
  <si>
    <t>REHEAT FURNACE #1</t>
  </si>
  <si>
    <t>MAIN FUEL IS NATURAL GAS, PROPANE AS A BACK-UP. UTILIZES LOW NOX BURNERS. NATURAL GAS AND PROPANE USAGE IS RESTRICTED TO AN EQUIVALENT OF 1150 X MMSCF PER YEAR AT ESTABLISHED BTU CONTENTS OF 1000 BTU/CF AND 90500 BTU/GALLON RESPECTIVELY. SUBJECT TO PSD.</t>
  </si>
  <si>
    <t>LOW NOX BURNERS AND RECUPERATORS, FUEL RESTRICTIONS.</t>
  </si>
  <si>
    <t>REHEAT FURNACE #2</t>
  </si>
  <si>
    <t>INSTALLED PRIOR TO 1975, THEREFORE NOT REQUIRED TO COMPLY WITH THE PSD PROGRAM. DESIGN CAPACITY OF 140.0 MMBTU/H AUTHORIZED RATED CAPACITY IS 1 MMBTU/H. *FUELS ARE NATURAL GAS, REFINERY GAS AND LPG. NO INDICATION IS PROVIDED AS TO WHICH IS THE PRIMARY FUEL.</t>
  </si>
  <si>
    <t xml:space="preserve">SOURCE IS SUBJECT TO STATE EMISSION LIMITS FOR PM. ESTIMATED EMISSIONS ARE 3.07 T/YR, BUT THIS IS NOT AN EMISSION LIMIT. </t>
  </si>
  <si>
    <t>EXCEPT FOR 3 MINUTES IN AN ANY ONE HOUR</t>
  </si>
  <si>
    <t xml:space="preserve">SOURCE IS SUBJECT TO STATE EMISSION LIMITS FOR VE. </t>
  </si>
  <si>
    <t>NONE INDICATED AS SOURCE WAS INSTALLED PRIOR TO 1975 AND IS NOT SUBJECT TO BACT-PSD.</t>
  </si>
  <si>
    <t xml:space="preserve">SOURCE IS NOT SUBJECT TO PSD REQUIREMENTS BECAUSE IT WAS INSTALLED PRIOR TO 1975. ESTIMATED EMISSIONS ARE 18.4 T/YR, BUT THIS IS NOT AN EMISSION LIMIT. </t>
  </si>
  <si>
    <t xml:space="preserve">ESTIMATED EMISSIONS ARE 24.5 T/YR, BUT THIS IS NOT AN EMISSION LIMIT. </t>
  </si>
  <si>
    <t>EXCEPT FOR 3 MINUTES IN ANY ONE HOUR</t>
  </si>
  <si>
    <t xml:space="preserve">ALL SOURCES ARE SUBJECT TO VE LIMITATIONS BY THE STATE OF ALASKA. </t>
  </si>
  <si>
    <t xml:space="preserve">ESTIMATED EMISSIONS ARE 3.61 T/YR BUT THIS IS NOT A LIMIT. SUBJECT TO PM LIMITS BY THE STATE OF ALASKA. </t>
  </si>
  <si>
    <t>FUEL SULFUR CONTENT LIMITS AS FOLLOWS: DIESEL, 0.35% SULFUR; NATURAL GAS, 0.01% SULFUR; LPG, 0.01% SULFUR; REFINERY GAS, 168 PPMV H2S. GAS, 168 PPMV H2S.</t>
  </si>
  <si>
    <t xml:space="preserve">EMISSIONS INFORMATION IS PROVIDED FOR SO2 AND H2S TOGETHER. THIS SOURCE IS ALSO SUBJECT TO NSPS FOR SO2. LIMITS ARE PROVIDED BASED ON FUEL CONTENT (SEE POLLUTION PREVENTION DESCRIPTION). ESTIMATED EMISSIONS ARE 21.7 T/YR, BUT THIS IS NOT A LIMIT. ADDITIONAL LIMIT IS A PRORATED CONCENTRATION OF THE FOLLOWING: 230 MG H2S/DSCF FOR EQUIPMENT FIRED ON REFINERY GAS, AND 500 PPM SO2 FOR EQUIPMENT NOT FIRED ON REFINERY GAS. </t>
  </si>
  <si>
    <t xml:space="preserve">ADDITIONAL ESTIMATED EMISSIONS ARE 28.9 T/YR, BUT THIS IS NOT A LIMIT. </t>
  </si>
  <si>
    <t>DUCT BURNER ONLY</t>
  </si>
  <si>
    <t>EQUIP: ELECTRIC UTILITY BOILER, MFR: BABCOCK &amp; WILCOX, TYPE: MULTI-WALL FIRED, MODEL: , FUNC EQUIP: USE IS CURRENTLY FOR PEAK POWER DEMAND PERIODS, FUEL_TYPE: , SCHEDULE: VARIABLE, H/D: 24, D/W: 5, W/Y: 20, NOTES: FACILITY APPLIED TO BRING THIS RETIRED BOILER BACK INTO SERVICE. FACILITY IS EXPERIENCING DIFFICULTY MEETING NOX AND AMMONIA LIMITS ON ONE- HOUR AVERAGING BASIS, AND DISTRICT IS CONSIDERING REQUEST FOR LONGER AVERAGING TIME. SOURCE TEST RESULTS: PPM@3%O2, GR/DSCF: 225 MW: NOX-3.5, CO-0.0, VOC- 4.2, NH3-3.1, PM-.001. 169 MW: NOX-4.2, NH3-1.6, PM-.002. 115MW: NOX-3.8, NH3-0.5. 90 MW: NOX-4.5, NH3-0.7, PM-.004</t>
  </si>
  <si>
    <t>LOW-NOX BURNERS, FLUE GAS RECIRC., SELECTIVE CAT. RED.</t>
  </si>
  <si>
    <t>SULFUR IN FUEL</t>
  </si>
  <si>
    <t>1-H</t>
  </si>
  <si>
    <t xml:space="preserve">POLLUTANT EMITTED IS NH3. </t>
  </si>
  <si>
    <t xml:space="preserve">EMISSION LIMIT IN STANDARDIZED UNITS APPLY WHILE BURNING REFINERY FUEL GAS. </t>
  </si>
  <si>
    <t>GOOD OPERATING PRACTICES</t>
  </si>
  <si>
    <t>NJ-0043</t>
  </si>
  <si>
    <t>LIBERTY GENERATING STATION</t>
  </si>
  <si>
    <t>CO CATALYST</t>
  </si>
  <si>
    <t xml:space="preserve">BASIS OF LIMIT IS STATE. </t>
  </si>
  <si>
    <t>NATURAL GAS USAGE RESTRICTED TO 181.0 MILLION SCF/YR (EQUIVALENT TO A 10% ANNUAL CAPACITY FACTOR)</t>
  </si>
  <si>
    <t>PPMVD @7% O2</t>
  </si>
  <si>
    <t xml:space="preserve">BASIS OF LIMIT IS STATE. Calculated emission rate 0.008 LB/MMBTU </t>
  </si>
  <si>
    <t>TX-0386</t>
  </si>
  <si>
    <t>AMELLA ENERGY CENTER</t>
  </si>
  <si>
    <t>CALPINE CONSTRUCTION FINANCE CO. LP</t>
  </si>
  <si>
    <t>CITY OF HOUSTON BUREAU AIR QUAL CTRL, TX</t>
  </si>
  <si>
    <t>TX-0411</t>
  </si>
  <si>
    <t>AMELIA ENERGY CENTER</t>
  </si>
  <si>
    <t>CALPINE CONSTRUCTION FINANCE COMPANY LP</t>
  </si>
  <si>
    <t>NEW 1030 MW COMBINED CYCLE COGENERATION FACILITY CONSISTING OF THREE 180 MW WESTINGHOUSE 501F COMBUSTION TURBINES EACH EQUIPPED WITH A HEAT RECOVERY STEAM GENERATOR AND 400 MMBTU/H DUCT BURNER.</t>
  </si>
  <si>
    <t>BACT FOR NOX ONLY.</t>
  </si>
  <si>
    <t>EQUIP: , MFR: SELAS FLUID PROCESING CORPORATION, TYPE: HYDROGEN REFORMER, MODEL: LH 1207 B001, FUNC EQUIP: PROVIDES HEAT TO CATYST FILLED TUBES TO PRODUCE HYDROGEN-*, FUEL_TYPE: NATURAL GAS (WARM UP AND SUPPLEMENT), SCHEDULE: CONTINUOUS, H/D: 24, D/W: 7, W/Y: 52, NOTES: AMMONIA IS MIXED INTO FLUE GAS, AND THE MIXTURE IS PASSED THROUGH A CATALYST BED, IN WHICH THE AMMONIA REACTS WITH NOX REDUCING IT TO N2. SCR DESIGN OPERATING TEMPERATURE IS 760F, AND DESIGN REMOVAL EFFICIENCY IS 90%. A SOURCE TEST IS REQUIRED WITHIN 90 DAYS AFTER STARTUP FOR NOX, CO, ROG, NH3, PM, SOX. THE FACILITY IS IN RECLAIM, AND WILL HAVE CEMS FOR NOX AND O2. THE PERMIT REQUIRES CEMS FOR NH3 ALSO; HOWEVER, THE APPLICANT IS REQUESTING TO SUBSTITUTE A PARAMETRIC MONITORING METHOD.</t>
  </si>
  <si>
    <t>NOT AVALUABLE</t>
  </si>
  <si>
    <t>1 H</t>
  </si>
  <si>
    <t>LYONDELL-CITGO PROPOSES TO CONSTRUCT NEW FACILITIES AND MODIFY EXISTING FACILITIES TO IMPLEMENT THEIR CLEAN AIR PROJECT, ENABLING THE FACILITY TO MANUFACTURE LOW SULFUR GASOLINE AND DIESEL FUEL IN COMPLIANCE WITH EPA AND STATE REGULATIONS. THE SCOPE OF THE PROJECT WILL INCLUDE THE CONSTRUCTION OF SEVERAL NEW TREATING UNITS, MODIFICATION OF EXISTING TREATING UNITS, INSTALLATION OF POLLUTION CONTROLS ON EXISTING EQUIPMENT, AND THE SHUTDOWN OF OTHER EQUIPMENT THAT CANNOT BE REASONABLY CONTROLLED TO MEET THE NEW NOX REQURIEMENTS DICTATED BY THE SIP. THIS CONTINUOUS CONSTRUCTION CAMPAIGN IS SCHEDULED TO CONTINUE UNTIL COMPLETION IN 2007.</t>
  </si>
  <si>
    <t>LOW S FUEL: FUEL GAS WITH H2S CONTENT NO MORE THAN 0.1 GR/DSCF OVER A 3 H ROLLING BASIS, OR NATURAL GAS WITH H2S CONTENT NO MORE THAN 0.25 GR/100 DSCF AND TOTAL S CONTENT NO MORE THAN 5.0 GR/ 100 DSCF.</t>
  </si>
  <si>
    <t>CALCULATED FROM FINAL HOURLY EMISS LIMIT</t>
  </si>
  <si>
    <t xml:space="preserve">ADDITONAL EMISSION LIMITS PRIOR TO INSTALLATION OF SCR: 0.91 LB/H AND 3.97 T/YR. </t>
  </si>
  <si>
    <t>LEAK DETECTION AND REPAIR PROGRAM</t>
  </si>
  <si>
    <t xml:space="preserve">ADDITIONAL EMISSION LIMIT: 10 PPMVD @ 3% O2. EMISSION LIMITS ARE POST-INSTALLATION OF SCR. </t>
  </si>
  <si>
    <t>LEAK DETECTION AND REPAIR PROGRAM.</t>
  </si>
  <si>
    <t xml:space="preserve">ADDITIONAL EMISSION LIMITS APPLICABLE PRIOR TO INSTALLATION OF SCR: 0.78 LB/H AND 3.40 T/YR. </t>
  </si>
  <si>
    <t>LOW SULFUR CONTENT FUEL: USE REFINERY FUEL GAS WITH NO MORE THAN 0.1 GR/DSCF H2S OR USE NATURAL GAS WITH NO MORE THAN 0.25 GR/100 DSCF H2S AND NO MORE THAN 5.0 GR/100 DSCF TOTAL S.</t>
  </si>
  <si>
    <t xml:space="preserve">ADDITIONAL EMISSION LIMITS APPLICABLE PRIOR TO THE INSTALLATION OF SCR: 1.69 LB/H AND 7.39 T/YR. </t>
  </si>
  <si>
    <t xml:space="preserve">ADDITIONAL LIMIT OF 10 PPMVD @3% O2. EMISSION LIMITS ARE APPLICABLE POST INSTALLATION OF SCR. </t>
  </si>
  <si>
    <t>WV-0015</t>
  </si>
  <si>
    <t>E.I. DUPONT - WASHINGTON WORKS</t>
  </si>
  <si>
    <t>E. I. DUPONT DE NEMOURS AND COMPANY</t>
  </si>
  <si>
    <t>FACILITY IS INVOLVED IN A WIDE RANGE OF PLASTICS PRODUCTION. THE AFFECTED BOILER IS PART OF THE POWER PLANT OF THE FACILITY.</t>
  </si>
  <si>
    <t>BOILER, NATURAL GAS, 181 MMBTU/H</t>
  </si>
  <si>
    <t>181.00 MMBTU/HR N/G FIRED BOILER. UTILIZES LOW-NOX BURNERS, FLUE-GAS RECIRCULATION AND COMBUSTION CONTROLS TO CONTROL NOX. ALSO UTILIZES NOX CEMS TO ENSURE COMPLIANCE. ONLY NOX IS SUBJECT TO PSD.</t>
  </si>
  <si>
    <t>BOILER USES LOW-NOX BURNERS, FLUE GAS RECIRCULATION AND COMBUSTION CONTROLS TO CONTROL NOX.</t>
  </si>
  <si>
    <t>FL-0251</t>
  </si>
  <si>
    <t>OKEELANTA CORPORATION SUGAR MILL</t>
  </si>
  <si>
    <t>NEW HOPE POWER PARTNERSHIP</t>
  </si>
  <si>
    <t>FL</t>
  </si>
  <si>
    <t>FLORIDA DEPT. OF ENVIRONMENTLA PROTECTION</t>
  </si>
  <si>
    <t>SUGAR MILL</t>
  </si>
  <si>
    <t>State SIP rule requires a BACT for SO2 and PM emissions regardless of increase. The efficient combustion of clean fuels will minimize emissions of CO, PM/PM10, SO2, and VOC. The installation of low NOx burners with flue gas recirculation will reduce NOx emissions.</t>
  </si>
  <si>
    <t>LOW NOX BURNERS W/FLUE GAS RECIRCULATION AND GOOD COMBUSTION.</t>
  </si>
  <si>
    <t>FUEL SPECIFICATIONS</t>
  </si>
  <si>
    <t xml:space="preserve">BACT is use of pipeline natural gas. Emissions factor, lb/MMBtu: 0.002 </t>
  </si>
  <si>
    <t xml:space="preserve">BACT is pipeline natural gas. State BACT, Rule 62- 296.406 FAC </t>
  </si>
  <si>
    <t xml:space="preserve">ADDITIONAL EMISSION LIMIT: 0.004 LB/MMBTU. </t>
  </si>
  <si>
    <t>AR-0055</t>
  </si>
  <si>
    <t>NUCOR YAMATO STEEL (ARMOREL)</t>
  </si>
  <si>
    <t>NUCOR YAMATO STEEL</t>
  </si>
  <si>
    <t>REHEAT FURNACE</t>
  </si>
  <si>
    <t>ULTRA LOW NOX BURNERS WITH EGR</t>
  </si>
  <si>
    <t>AR-0057</t>
  </si>
  <si>
    <t>TENASKA ARKANSAS PARTNERS, LP</t>
  </si>
  <si>
    <t>ELECTRIC POWER GENERATING STATION. FACILITY WAS NEVER CONSTRUCTED AND THE PERMIT WAS VOIDED 1/07/03. ADDITIONAL PLANTWIDE EMISSIONS: PM10 858 T/YR, AMMONIA 844 T/YR.</t>
  </si>
  <si>
    <t>Throughput for each boiler.</t>
  </si>
  <si>
    <t>FLUE GAS RECIRCULATION (FGR).</t>
  </si>
  <si>
    <t>FUEL SPECIFICATION: NATURAL GAS.</t>
  </si>
  <si>
    <t>OK-0045</t>
  </si>
  <si>
    <t>ELECTRICAL GENERATION FACILITY</t>
  </si>
  <si>
    <t>boiler operates &lt; 3000 hours per year</t>
  </si>
  <si>
    <t>PIPELINE QUALITY NATURAL GAS FUEL</t>
  </si>
  <si>
    <t>USE OF LOW ASH FUEL, EFFICIENT COMBUSTION</t>
  </si>
  <si>
    <t>*PA-0170</t>
  </si>
  <si>
    <t>SUNOCO INC. (R&amp;M)</t>
  </si>
  <si>
    <t>BOILER #7</t>
  </si>
  <si>
    <t>limit for nox only</t>
  </si>
  <si>
    <t>FOUR SPUD BURNERS. SINCE THE BOILER IS COVERED UNDER RACT ONLY NOX LIMIT IS LISTED</t>
  </si>
  <si>
    <t>BOILER #6</t>
  </si>
  <si>
    <t>FOUR SPUD BURNERS. THE BOILER IS COVERED UNDER RACT SO ONLY NOX LIMIT IS LISTED</t>
  </si>
  <si>
    <t>IN-0085</t>
  </si>
  <si>
    <t>PSEG LAWRENCEBURG ENERGY FACILITY</t>
  </si>
  <si>
    <t>AUXILIARY BOILER IS LIMITED TO 1000 H/YR OF OPERATION</t>
  </si>
  <si>
    <t>LOW SULFUR NATURAL GAS (LESS THAN %0.8 BY WEIGHT)</t>
  </si>
  <si>
    <t>LOW NOX BURNERS. NATURAL GAS ONLY</t>
  </si>
  <si>
    <t>GOOD COMBUSTION. NATURAL GAS ONLY</t>
  </si>
  <si>
    <t>THE COMPANY PROPOSES TO ADD A NEW CRACKING FURNACE, FURNACE XGF-01, AND RELATED EQUIPMENT AT THE BAYTOWN OLEFINS PLANT (BOP). THE NEW FURNACE WILL ALLOW THE COMPANY TO INCREASE ETHYLENE PRODUCTION. THIS WILL BE EMISSION POINT NUMBER XGF-01-ST. THE AUTHORIZED FIRING RATE WILL BE 481 MMBTU/H ON A ROLLING 12 MONTH AVERAGE, AND 502 MMBTU/H MAXIMUM HOURLY FIRING RATE. THE ADDITION OF THE NEW FURNACE TRIGGERED PSD REVIEW.</t>
  </si>
  <si>
    <t>CALCULATED USING MAX THROUGHPUT</t>
  </si>
  <si>
    <t>TN-0146</t>
  </si>
  <si>
    <t>FLORIM, USA, INC.</t>
  </si>
  <si>
    <t>CERAMIC TILE MANUFACTURING PROCESS CONSISTING OF RAW MATERIAL HANDLING, SPRAY DRYING, TILE PREPARATION, AND TILE FIRING OPERATIONS. THE COMPANY APPLIED FOR A PSD PERMIT TO INCREASE THE MATERIAL INPUT RATE THROUGH THE FACILITY'S TILE KILNS.</t>
  </si>
  <si>
    <t>GAS-FIRED KILNS</t>
  </si>
  <si>
    <t>Seven (7) gas-fired tile kilns and one (1) gas-fired trim kiln with lime injection/coated baghouse controls.</t>
  </si>
  <si>
    <t>COATED BAGHOUSE, HYDRATED CALCIUM MEDIUM.</t>
  </si>
  <si>
    <t xml:space="preserve">The facility must meet compliance with production limits and recordkeeeping requirements to demonstrate compliance with emission limits. </t>
  </si>
  <si>
    <t>GOOD COMBUSTION PRACTICES (E. G. BURNER MAINTENANCE, ADEQUATE EXCESS AIR, TIMELY BURNER/SYSTEM UPGRADES).</t>
  </si>
  <si>
    <t>TX-0333</t>
  </si>
  <si>
    <t>MONT BELVIEU COMPLEX</t>
  </si>
  <si>
    <t>TAME ENVIRO-FUEL PARTNERS - ENTERPRISE PRODUCTS CO</t>
  </si>
  <si>
    <t>TAME ENVIRO-FUELS PARTNERS (TEF) IS PROPOSING TO CONSTRUCT A NEW TERTIARY- AMYL-METHYL-ETHER (TAME) MANUFACTURING PLANT AT THE MONT BELVIEU COMPLEX, WHICH IS OWNED BY ENTERPRISE PRODUCTS COMPANY. LIKE METHYL-TERTIARY-BUTYL- ETHER (MTBE), TAME IS AN OXYGENATED ADDITIVE THAT INCREASES THE OCTANE RATING OF AUTO GASOLINE WHILE DECREASING AUTO EMISSIONS (NOX &amp; VOC). THE EMISSIONS FROM THIS PROJECT WILL CONSIST MAINLY OF PRODUCTS OF COMBUSTION &amp; VOC. THE PLANT''S FIREWATER ENGINE, WHICH POWERS THE WATER SPRAY SYSTEM WILL BE USED TO FIGHT FIRES. THE REVIEW OF THIS PROJECT WAS LENGTHENED CONSIDERABLY DUE TO A NUMBER OF THINGS. FIRST, IT HAS BEEN ASSIGNED (FOR VARIOUS REASONS) TO THREE ENGINEERS. SECOND, THERE WERE TWO TECHNICAL ISSUES THAT REQUIRED EXPERTISE OUTSIDE OF THE AIR PERMITS DIVISION. THIS ISSUE TOOK OVER A YEAR &amp; THE EFFORTS OF STAFF FROM SEVERAL AGENCY DIVISIONS TO RESOLVE. THE BOTTOM LINE IS THAT WE WILL ALLOW ENTERPRISE &amp; ALL ITS JOINT VENTURES TO BE VIEWED SEPARATELY FOR NSR, BUT AS A SINGLE ENTITY FOR TITLE V PURPOSES, HOWEVER, THIS IS THE EXCEPTION TO THE RULE. THE TNRCC POLICY IS THAT AS OF SEPTEMBER 1, 1999, ALL SOURCES AT A SITE THAT ARE OPERATED UNDER ONE OR MORE COMPANIES THAT SHARE COMMON OWNERSHIP &amp;/OR CONTROL WILL BE REVIEWED THE SAME UNDER NSR &amp; TITLE V. THIS MEANS ONE NSR &amp; ONE TITLE V PERMIT FOR THE ENTIRE SITE, OR MULTIPLE NSR &amp; MULTIPLE TITLE V PERMITS (TO EACH JOINT VENTURE). THIS FACILITY IS AUTHORIZED TO CONTAIN A MAX OF 2 TONS OF CL2 AT ANY ONE TIME.</t>
  </si>
  <si>
    <t>TURBINE EXHAUST</t>
  </si>
  <si>
    <t>PERMIT DOES NOT INDICATE THE USE OF SUPPLEMENTAL FUEL. THE TURBINE'S EXHAUST FEEDS INTO THE DUCT BURNER.</t>
  </si>
  <si>
    <t>THIS PERMIT REVISES THE PERMIT TERMS AND CONDITIONS OF AIR QUALITY PERMIT TO OPERATE NO. 9323-AA008 AND RESCINDS CONSTRUCTION PERMIT NO. 9723-AC004. THIS PERMIT ALLOWS THE USE OF REFINERY GAS IN SPECIFIED HEATERS, AN INCREASE IN NATURAL GAS HYDROGEN SULFIDE CONTENT TO 0.01% FROM 0.001%, AN INCREASE IN OPERATING HOURS OF P708C FROM 200 TO 600 HOURS PER YEAR, THE REMOVAL OF PERCENT EFFICIENCY REQUIREMENTS FOR AS1310 AND 1320, AND USE OF THERMAL OXIDATION TO CONTROL EMISSIONS FROM AS1320.</t>
  </si>
  <si>
    <t>OR-0046</t>
  </si>
  <si>
    <t>TURNER ENERGY CENTER, LLC</t>
  </si>
  <si>
    <t>CALPINE</t>
  </si>
  <si>
    <t>620 MW TOTAL COMBINED CYCLE GAS TURBINES (2 TURBINES WITH HRSGS)</t>
  </si>
  <si>
    <t>MMBTU/YR</t>
  </si>
  <si>
    <t>3-H BLOCK</t>
  </si>
  <si>
    <t xml:space="preserve">USE OF NATURAL GAS IS RACT. </t>
  </si>
  <si>
    <t>BOILER USED TO PROVIDE AUXILIARY STEAM FOR STANDBY AND STARTUP CONDITIONS WILL BE OPERATED A MAXIMUM OF 3000 HOURS/YR.</t>
  </si>
  <si>
    <t xml:space="preserve">REGULATED POLLUTANT IS SULFURIC ACID MIST. USE OF NATURAL GAS IS RACT. </t>
  </si>
  <si>
    <t xml:space="preserve">VOC AS METHANE. </t>
  </si>
  <si>
    <t>LA-0194</t>
  </si>
  <si>
    <t>SABINE PASS LNG IMPORT TERMINAL</t>
  </si>
  <si>
    <t>SABINE PASS LNG, LP</t>
  </si>
  <si>
    <t>LNG TO BE TRANSFERRED FROM MARINE VESSELS INTO PRESSURIZED TANKS FOR STORAGE, THEN REGASIFIED USING VAPORIZERS. THE VAPORIZED NATURAL GAS WILL BE MEASURED AND SENT TO TRANSMISSION PIPELINES.</t>
  </si>
  <si>
    <t>GOOD COMBUSTION PRACTICES AND THE USE OF NATURAL GAS AS FUEL</t>
  </si>
  <si>
    <t>PPMVD @ 15% O2</t>
  </si>
  <si>
    <t>SUBMERGED COMBUSTION VAPORIZERS (24)</t>
  </si>
  <si>
    <t>WATER INJECTION AND GOOD COMBUSTION PRACTICES</t>
  </si>
  <si>
    <t>PPMV @ 3% O2*</t>
  </si>
  <si>
    <t xml:space="preserve">*0.037 LB/MM BTU = ANNUAL AVERAGE 4.5 LB/H REPRESENTS STARTUP OPERATING SCENARIO. </t>
  </si>
  <si>
    <t>PPMV @ 5% O2*</t>
  </si>
  <si>
    <t xml:space="preserve">*0.066 LB/MMBTU = ANNUAL AVERAGE 9.47 LB/H REPRESENTS STARTUP OPERATING SCENARIO </t>
  </si>
  <si>
    <t xml:space="preserve">REGULATED POLLUTANT IS SULFURIC ACID MIST. </t>
  </si>
  <si>
    <t>THE AUXILIARY BOILER WILL BE USED TO PREHEAT STEAM TURBINE, PROVIDE PLANT HEATING AND PROVIDE SUPPLEMENTAL STEAM TO AUXILIARY EQUIPMENT WHEN THE MAIN SCPC BOILER IS OFFLINE. THE AUXILIARY BOILER WILL BE PACKAGED BOILER THAT WILL COMBUST ONLY NATURAL GAS. THE HOURS OF THE OPERATION OF THE AUXILIARY BOILER WILL BE LIMITED TO 2,000 HOURS IN ANY 12 CONSECUTIVE MONTHS.</t>
  </si>
  <si>
    <t>NATURAL GAS ONLY, GOOD COMBUSTION PRACTICES</t>
  </si>
  <si>
    <t xml:space="preserve">BOTH PM AND PM10 (INCLUDES BACKHALF M202 CATCH) </t>
  </si>
  <si>
    <t>2000 H / 12 MO. ROLLING LIMIT</t>
  </si>
  <si>
    <t>NATURAL GAS, GOOD COMBUSTION PRACTICES, LOW NOX BURNER</t>
  </si>
  <si>
    <t xml:space="preserve">8.84 E-8 LBS/MMBTU </t>
  </si>
  <si>
    <t>PPM CO @ 3% O2</t>
  </si>
  <si>
    <t xml:space="preserve">CASE BY CASE MACT </t>
  </si>
  <si>
    <t>NE-0024</t>
  </si>
  <si>
    <t>CARGILL - BLAIR PLANT</t>
  </si>
  <si>
    <t>WET CORN MILLING, ETHANOL, FRUCTOSE, CORN OIL, CLUTEN MEAL AND OTHER CORN BY- PRODUCTS.</t>
  </si>
  <si>
    <t>BOILERS A, B &amp; C</t>
  </si>
  <si>
    <t>LOW NOX BURNERS AND INDUCED DRAFT FLUE GAS RECIRCULATION</t>
  </si>
  <si>
    <t>MS-0069</t>
  </si>
  <si>
    <t>DUPONT DELISLE FACILITY</t>
  </si>
  <si>
    <t>E. I. DUPONT DE NEMOURS</t>
  </si>
  <si>
    <t>TITANIUM DIOXIDE PRODUCTION.</t>
  </si>
  <si>
    <t>BOILER #3</t>
  </si>
  <si>
    <t>AF-103. RETROFITTED TO BURN LANDFILL GAS IN ADDITION TO NATURAL GAS.</t>
  </si>
  <si>
    <t>USE OF NATURAL GAS CONSIDERED BACT.</t>
  </si>
  <si>
    <t>LOW-NOX BURNER WITH FGR.</t>
  </si>
  <si>
    <t>BOILER #4</t>
  </si>
  <si>
    <t>MAY BURN LANDFILL GAS IN ADDITION TO NATURAL GAS.</t>
  </si>
  <si>
    <t>LOW-NOX BURNER AND FGR.</t>
  </si>
  <si>
    <t>BOILER (RENTAL/TEMPORARY)</t>
  </si>
  <si>
    <t>AF-202. RENTAL BOILER MAY ONLY OPERATE 2,085 H/YR.</t>
  </si>
  <si>
    <t>EACH BOILER, ON A ROLLING 12-MO.</t>
  </si>
  <si>
    <t>GR/ACF</t>
  </si>
  <si>
    <t>THE DON SIDING PLANT IS A PHOSPHATE FERTILIZER MANUFACTURING FACILITY. EMISSION UNITS REVIEWED FOR RACT INCLUDE: 300 SULFURIC ACID PLANT, 400 SULFURIC ACID PLANT, PHOSPHORIC ACID PLANT, RECLAIM COOLING TOWERS, GRANULATION I, GRANULATION II, GRANULATION III, AMMONIUM SULFATE PLANT, BABCOCK &amp; WILCOX BOILER, HPB&amp;W BOILER.</t>
  </si>
  <si>
    <t>WV-0023</t>
  </si>
  <si>
    <t>MAIDSVILLE</t>
  </si>
  <si>
    <t>LONGVIEW POWER, LLC</t>
  </si>
  <si>
    <t>PULVERIZED COAL-FIRED STEAM GENERATOR CAPABLE OF GENERATING 600MW OF ELECTRIC POWER. THIS FACILITY IS A GREEN FIELD SITE, WHICH INCLUDES A 6,114 MMBTU COAL-FIRED BOILER, 225 MMBTU NATURAL GAS-FIRED AUX BOILER, EMERGENCY GENERATOR, FIRE WATER PUMP ENGINE, COOLING TOWERS, AND MATERIAL HANDLING SYSTEMS.</t>
  </si>
  <si>
    <t>3 HOUR ROLLING</t>
  </si>
  <si>
    <t>3 HOUR ROLLING AVERAGE</t>
  </si>
  <si>
    <t>LIMITED TO NATURAL GAS USE AND 3,000 HOURS OF OPERATION PER YEAR</t>
  </si>
  <si>
    <t>GOOD COMBUSTION PRACTICES, USE OF NATURAL GAS</t>
  </si>
  <si>
    <t xml:space="preserve">LIMITED TO USE OF NATURAL GAS AND 3,000 HOURS OF OPERATION PER YEAR </t>
  </si>
  <si>
    <t>GOOD COMBUSTION PRACTICES AND THE USE OF CLEAN FUELS</t>
  </si>
  <si>
    <t>6 HOUR ROLLING AVERAGE</t>
  </si>
  <si>
    <t xml:space="preserve">LIMITED TO NATURAL GAS USE AND 3000 HOURS OF OPERATION </t>
  </si>
  <si>
    <t>LOW SULFUR NATURAL GAS FUEL</t>
  </si>
  <si>
    <t>E-5 LB/MMBTU</t>
  </si>
  <si>
    <t>GOOD COMBUSTION PRACTICES AND USE OF NATURAL GAS</t>
  </si>
  <si>
    <t>CLEAN FUELS AND GOOD COMBUSTION PRACTICES</t>
  </si>
  <si>
    <t>NC-0106</t>
  </si>
  <si>
    <t>UNIVERSITY OF NORTH CAROLINA - CHAPEL HILL</t>
  </si>
  <si>
    <t>NONPROFIT EDUCATIONAL INSTITUTION</t>
  </si>
  <si>
    <t>MANNING STEAM PLANT (TWO BOILERS)</t>
  </si>
  <si>
    <t>THE BOILERS ARE EQUIPPED WITH LOW NOX BURNERS AND FGR</t>
  </si>
  <si>
    <t xml:space="preserve">BACT DOES NOT APPLY TO NONPROFIT EDUCATIONAL INSTALLATIONS. </t>
  </si>
  <si>
    <t>LA-0183</t>
  </si>
  <si>
    <t>TITANIUM DIOXIDE (TIO2) PRODUCTION FACILITY</t>
  </si>
  <si>
    <t>BOILERS, UTILITY, D841-1X &amp; D841-2X</t>
  </si>
  <si>
    <t>135 MM BTU/H EA.</t>
  </si>
  <si>
    <t>LOW NOX BURNERS INCORPORATING OPTIMAL EXCESS AIR FIRING</t>
  </si>
  <si>
    <t xml:space="preserve">PSD PERMIT GIVES LB/MM BTU RATE AT 0.10 LB/MM BTU; HOWEVER, THIS MUST BE IN ERROR, AS THIS RATE, COUPLED WITH THE BOILERS'' RATED HEAT INPUT OF 135 MM BTU/HR, RESULTS IN MAXIMUM HOURLY EMISSIONS OF 13.5 POUNDS. THE PSD CLEARLY ESTABLISHES THE MAXIMUM HOURLY RATE AT 10.00 LB/HR PER BOILER. </t>
  </si>
  <si>
    <t>BACT AND BAT REMAIN AS GOOD COMBUSTION PRACTICES</t>
  </si>
  <si>
    <t>Calculated based on heat input</t>
  </si>
  <si>
    <t xml:space="preserve">This modification is subject to PSD for CO emissions and BACT is required for this pollutant. </t>
  </si>
  <si>
    <t>USE OF DESULFURIZED REFINERY GAS</t>
  </si>
  <si>
    <t>SPRAY CHAMBER, GOOD COMBUSTION PRACTICE</t>
  </si>
  <si>
    <t>LOW SULFUR REFINERY GAS</t>
  </si>
  <si>
    <t>CLEAN FUELS PROJECT TO COMPLY WITH TIER 2 SULFUR STANDARDS. PROJECT INVOLVES CONSTRUCTION OF A CHARGE HEATER, A REBOILER, 3 INTERMEDIATE GASOLINE STORAGE TANKS, AND PIPING AND FUGITIVE COMPONENTS. ALSO, STEAM PRODUCTION FROM THE EXISTING BOILERS, COOLING TOWER RECIRCULATION RATE, SULFUR PRODUCTION AT THE SULFUR RECOVERY UNITS, AND WASTEWATER THROUGHPUT WILL ALSO INCREASE.</t>
  </si>
  <si>
    <t>COMBUSTION OF LOW SULFUR (NSPS J COMPLIANT) FUELS</t>
  </si>
  <si>
    <t>GOOD COMBUSTION PRACTICES AND GOOD ENGINEERING DESIGN</t>
  </si>
  <si>
    <t>TYR</t>
  </si>
  <si>
    <t xml:space="preserve">ADDITIONAL LIMIT: 0.0054 LB/MMBTU ANNUAL AVERAGE </t>
  </si>
  <si>
    <t>WI-0204</t>
  </si>
  <si>
    <t>UWGP - FUEL GRADE ETHANOL PLANT</t>
  </si>
  <si>
    <t>UNITED WISCONSIN GRAIN PRODUCERS</t>
  </si>
  <si>
    <t>FERMENTATION BASED PROCESS WITH DISTILLATION, MOLECULAR SIEVES FOR FINAL WATER REMOVAL. ETHANOL DENATURED USING GASOLINE.</t>
  </si>
  <si>
    <t>BOILER /OXIDIZER ( DRYER / DISTILLATION), P10</t>
  </si>
  <si>
    <t>Boiler works as control device. RECEIVES VOC'S FROM DISTILLATION AND RELATED PROCESSES AND FROM Distillers dried grain with solubles (DDGS) DRYER (85 MMBTU/HR.). SUBJECT TO DB</t>
  </si>
  <si>
    <t>PROCESS IS THE CONTROL FOR OTHER SOURCES LISTED IN PROCESS ENTRY.</t>
  </si>
  <si>
    <t>LB /T</t>
  </si>
  <si>
    <t>TON DDGS AT 11% MOISTURE</t>
  </si>
  <si>
    <t xml:space="preserve">SYNTHETIC MINOR SOURCE. PROPOSED TO AVOID PSD / TITLE V MAJOR SOURCE STATUS. BOILER / OXIDIZER GENERATES STEAM AND CONSUMES VOC'S FROM DISTILLATION, DDGS DRYING AND OTHER OPERATIONS; EST. 99% DEST.; 98% OVERALL CONTROL. </t>
  </si>
  <si>
    <t xml:space="preserve">SYNTHETIC MINOR SOURCE. BOILER / OXIDIZER CONSUMES COMBUSTABLE PARTICULATE MATTER WHICH ESCAPES DDGS DRYER. </t>
  </si>
  <si>
    <t xml:space="preserve">SYNTHETIC MINOR SOURCE. BOILER / OXIDIZER CONSUMES CO PRODUCED BY DDGS DRYER </t>
  </si>
  <si>
    <t>BOILER / BURNER DESIGN</t>
  </si>
  <si>
    <t xml:space="preserve">SYNTHETIC MINOR SOURCE: LIMIT (SLIGHTLY) MORE STRINGENT THAN NSPS </t>
  </si>
  <si>
    <t>GOOD COMBUSTION PRACTICES. LOW SULFUR FUELS.</t>
  </si>
  <si>
    <t>each unit 3hr rolling avg</t>
  </si>
  <si>
    <t>LB\H</t>
  </si>
  <si>
    <t>6-min period per hour</t>
  </si>
  <si>
    <t>GA-0096</t>
  </si>
  <si>
    <t>SOUTHERN LNG, INC. ELBA ISLAND FACILITY</t>
  </si>
  <si>
    <t>SOUTHERN LNG, INC.</t>
  </si>
  <si>
    <t>LIQUIFIED NATURAL GAS TERMINAL</t>
  </si>
  <si>
    <t>LNG VAPORIZER (3)</t>
  </si>
  <si>
    <t>GA-0103</t>
  </si>
  <si>
    <t>ELBA ISLAND, LNG TERMINAL</t>
  </si>
  <si>
    <t>SOUTHERN LNG INC</t>
  </si>
  <si>
    <t>LIQUEFIED NATURAL GAS (LNG) TERMINAL</t>
  </si>
  <si>
    <t>LNG VAPORIZER, (3)</t>
  </si>
  <si>
    <t>WATER INJECTION</t>
  </si>
  <si>
    <t xml:space="preserve">EMISSION LIMIT BASED ON STATE RULE 391-3-0-.02(2) (D)2 </t>
  </si>
  <si>
    <t>CO-0052</t>
  </si>
  <si>
    <t>ROCKY MOUNTAIN ENERGY CENTER, LLC.</t>
  </si>
  <si>
    <t>ELECTRIC POWER</t>
  </si>
  <si>
    <t>NATURAL GAS FIRED BOILER (AUXILIARY BOILER)</t>
  </si>
  <si>
    <t>THIS BOILER IS USED TO HEAT AND MAINTAIN TEMPERATURE IN STEAM TURBINE CONDENSER.</t>
  </si>
  <si>
    <t>OPERATION IS LIMITED TO 1900 H/YR. LOW NOX COMBUSTION SYSTEM.</t>
  </si>
  <si>
    <t>GOOD COMBUSTION CONTROL PRACTICES.</t>
  </si>
  <si>
    <t>CA-1024</t>
  </si>
  <si>
    <t>AES HUNTINGTON BEACH</t>
  </si>
  <si>
    <t>BOILER: &gt;= 50 MMBTU/HR</t>
  </si>
  <si>
    <t>Styrene</t>
  </si>
  <si>
    <t>THERMOSETTING IS THE HEATING PROCESS TO HARDEN THE BATHROOM FIXTURES AFTER THEY ARE MOLDED INTO SHAPE. THERE ARE TWO HEATERS FOR EACH PRODUCTION LINE. ADDITIONALLY THERE ARE FIVE AIR HEATERS AT THE CURE TUNNEL. THE TOTAL HEAT INPUT CAPACITY FOR THE FUEL BURNING EQUIPMENT IS 27.56 MMBTU/HR. THE ANNUAL CONSUMPTION OF PROPANE FOR OPERATING THE FUEL BURNING EQUIPMENT IS LIMITED TO 662,645 GALLONS PER YEAR. MOST EMISSIONS COME FROM FUEL COMBUSTION, NOT FROM THE BATHROOM FIXTURES BEING HARDENED. THE EXHAUST OF THE HEATER DESIGNATED IN THE PERMIT AS A02 IS CHOSEN AS THE TYPICAL EMISSION UNIT FOR REPORTING THE PROCESS DATA. THIS HEATER IS SUBJECT TO THE LIMIT OF ANNUAL OPERATING TIME OF 2,200 HOURS PER YEAR.</t>
  </si>
  <si>
    <t>*TX-0496</t>
  </si>
  <si>
    <t>INEOS CHOCOLATE BAYOU FACILITY</t>
  </si>
  <si>
    <t>INEOS USA LLC</t>
  </si>
  <si>
    <t>THE NO. 1 AND NO. 2 OLEFINS UNITS USE PYROLYSIS FURNACES TO CRACK FEEDSTOCKS INTO LOW MOLECULAR WEIGHT HYDROCARBONS THAT CONTAIN OLEFINS. PRODUCTS ARE ETHYLENE, PROPYLENE, PYROLYSIS GASOLINE, CRUDE C4, FUEL OIL, AND HYDROGEN. FEED FOR THE OLEFINS CRACKING FURNACES IS EITHER GAS FEED (ETHANE-RICH OR PROPANE-RICH FEED) OR LIQUID FEED (REFINERY RAFFINATE AND DEBUTANIZED NATURAL GASOLINE (DNG). THE LIQUID FEEDSTOCKS ARE STORED PRIOR TO PROCESSING IN LARGE FLOATING-ROOF TANKS EQUIPPED WITH SECONDARY SEALS. ETHYLENE PRODUCT IS TRANSFERRED OFF-SITE BY PIPELINE. PROPYLENE IS SHIPPED VIA RAILCAR, BARGE, OR SENT TO AN EXISTING POLYPROPYLENE UNIT AT THE CHOCOLATE BAYOU PLANT FOR FURTHER PROCESSING. CRUDE C4 STOCK IS SENT TO THE BUTADIENE EXTRACTION UNIT (BEU) TO PRODUCE HIGH PURITY BUTADIENE WHICH IS SOLD. BUTADIENE PRODUCT IS SHIPPED OFF-SITE VIA RAILCAR OR BARGE. THE RAW PYROLYSIS GASOLINE IS FURTHER HYDROTREATED TO PYROLYSIS GASOLINE PRODUCT FOR SHIPMENT OFF SITE</t>
  </si>
  <si>
    <t>FURNACE EMISSION CAPS</t>
  </si>
  <si>
    <t>EMISSION CAPS FOR FURNACES ARE NOT CHANGED IN THIS PERMIT ACTION. SPECIAL CONDITION NO. 13 IS CHANGED TO CLARIFY BACT SHALL BE DEMONSTRATED FOR EACH NEW FURNACE (EQUIPPED WITH SCR) AND ALLOW EXCEPTION WHEN THE UNIT IS IN DECOKING. SPECIAL CONDITION NO. 51 IS CHANGED TO ALLOW BACT FOR OLD FURNACES TO BE DEMONSTRATED AT THE LEVELS WHEN THE FLEXIBLE PERMIT WAS ISSUED. COMBUSTION STAFF WAS CONSULTED AND CONCURRED WITH THE CHANGE.</t>
  </si>
  <si>
    <t>Benzene</t>
  </si>
  <si>
    <t>THREE COMBINED-CYCLE COMBUSTION TURBINE GENERATORS, EACH WITH A HEAT RECOVERY STEAM GENERATORS (HRSG) ALONG WITH NATURAL GAS-FIRED DUCT BURNERS TO MEET PEAK DEMAND. THE STEAM GENERATED THROUGH THE THREE HRSGS WILL DRIVE A STEAM TURBINE. THE ENTIRE PLANT WILL BE CAPABLE OF GENERATING A NOMINAL POWER OUTPUT OF 812 MEGAWATTS.</t>
  </si>
  <si>
    <t>IA-0079</t>
  </si>
  <si>
    <t>KOCH NITROGEN COMPANY</t>
  </si>
  <si>
    <t>AMMONIA AND UREA PRODUCTION FACILITY</t>
  </si>
  <si>
    <t>BOILER SUPPLIES HEAT FOR AMMONIA REFORING PROCESS</t>
  </si>
  <si>
    <t>LOW-NOX BURNERS AND FLUE GAS RECIRCULATION</t>
  </si>
  <si>
    <t>ONE HOUR</t>
  </si>
  <si>
    <t>GOOD COMBUSTION PRACTICES AND USE OF GASEOUS FUEL</t>
  </si>
  <si>
    <t>VIRTEX CURRENTLY OPERATES A GAS PLANT WHICH IS AUTHORIZED UNDER AN OIL AND GAS STANDARD PERMIT. THE MAXIMUM PRODUCTION IS CURRENTLY AUTHORIZED AT 0.3 LONG TONS PER DAY OF SULFUR. THEY ARE REQUESTING AUTHORIZATION TO MODIFY THE EXISTING FACILITY TO PROCESS SOUR GAS FROM NEW FIELD WELLS AND INCREASE MAXIMUM PRODUCTION TO 0.75 LONG TONS PER DAY OF SULFUR (4.0 MMSDFD OF GAS WITH AN H2S CONTENT OF 8.000 PPM). MODIFICATIONS INCLUDE THE INSTALLATION OF NEW COMPRESSORS, AUTHORIZING AN AMINE SWEETENING UNIT, A LARGER CAPACITY GLYCOL DEHYDRATOR, AND ALL ASSOCIATED PIPING. THE INCREASE IN SO2 REQUIRES PSD ANALYSIS.</t>
  </si>
  <si>
    <t>THE MDH UNIT REMOVES ORGANIC NITROGEN AND SULFUR FROM THE FEED STREAMS. FEEDSTOCK IS MIXED WITH HYDROGEN , HEATED, AND FED TO A REACTOR. A CATALYTIC REACTION CONVERTS THE ORGANIC SULFUR TO HYDROGEN SULFIDE AND THE NITROGEN COMPOUNDS TO AMMONIA. THE EFFLUENT STREAM IS COOLED AND EXCESS HYDROGEN REMOVED FOR RECYCLE. HYDROGEN SULFIDE IS REMOVED FROM THE HYDROGEN STREAM BY AN AMINE ABSORBER AND ROUTED TO THE SRU. NEW EQUIPMENT UNDER THE AMENDMENT INCLUDES A SECOND REACTOR, ADDITIONAL PREHEAT TRAIN, AN ADDITIONAL REACTOR PRODUCT FLASH DRUM, A HYDROGEN PURIFICATION MEMBRANE AND AN ADDITIONAL HYDROGEN MAKEUP COMPRESSOR. AS PART OF THE AMENDMENT, THE FRACTIONATOR REBOILER WILL BE RETROFIT WITH LOW NOX BURNERS.</t>
  </si>
  <si>
    <t xml:space="preserve">THE 35 PPMV SULFUR LIMIT, AS H2S, IS A RESTRICTION ON THE INLET CONCENTRATION OF THE REFINERY FUEL GAS BEING FIRED IN THE UNIT. </t>
  </si>
  <si>
    <t>THREE-HOUR AVERAGE</t>
  </si>
  <si>
    <t>DAILY AVERAGE</t>
  </si>
  <si>
    <t xml:space="preserve">THIS LIMIT IS FOR SULFUR, AS H2S, AND IS A LIMIT ON THE INLET CONCENTRATION OF THE REFINERY FUEL GAS. </t>
  </si>
  <si>
    <t xml:space="preserve">THIS LIMIT IS 5.0 PPMVD BASED ON 0% OXYGEN </t>
  </si>
  <si>
    <t>S LIMITED TO 35 PPM.</t>
  </si>
  <si>
    <t>THREE-HOUR AVG</t>
  </si>
  <si>
    <t xml:space="preserve">THIS LIMIT ON SULFUR, AS H2S, IS A RESTRICTION ON THE INLET CONCENTRATION OF THE REFINERY FUEL GAS. </t>
  </si>
  <si>
    <t>SULFUR LIMITED TO 35 PPM IN FUEL.</t>
  </si>
  <si>
    <t>3-HR AVG.</t>
  </si>
  <si>
    <t>CORRECTED TO 0.0% OXYGEN ON A 3-HR AVG.</t>
  </si>
  <si>
    <t>CORRECTED TO 0.0% OXYGEN - 3-HR AVG.</t>
  </si>
  <si>
    <t>NESHAP</t>
  </si>
  <si>
    <t>CORRECTED TO 0.0% OXYGEN - 3-HR AVERAGE</t>
  </si>
  <si>
    <t>SULFUR LIMITED TO 35 PPM IN FUEL BURNED.</t>
  </si>
  <si>
    <t>SCRUBBER</t>
  </si>
  <si>
    <t>NATURAL GAS-FIRED REHEAT FURNACE (LA21) (MULTIPLE EMISSION POINTS)</t>
  </si>
  <si>
    <t>THIS PROCESS HAS MULTIPLE EMISSION POINTS, ALL OF WHICH ARE COVERED UNDER 503-0095-X012: ROUGHING MILL WITH WET SCRUBBER &amp; CYCLONE (LA22)- RBLC PROCESS CODE - 81.290; THROUGHPUT - 192 T/H FINISHING MILL WITH WET SCRUBBER &amp; CYCLONE (LA23) - THROUGHPUT - 192 T/H 3 COIL DRUM FURNACES (LA24-LA26) - RBLC PROCESS CODE - 11.300; THROUGHPUT - 6 MMBTU/H; PRIMARY FUEL - NATURAL GAS PLATE ANNEALING FURNACE (LA27) - RBLC PROCESS CODE - 11.300; THROUGHPUT - 16.5 MMBTU/H; PRIMARY FUEL - NATURAL GAS PLATE SHOTBLASTER WITH BAGHOUSE (LA 28) - RBLC PROCESS CODE - 81.290; THROUGHPUT - 192 T/H NITRIC &amp; HYDROFLUORIC ACID PICKLING WITH CAUSTIC SCRUBBER &amp; DE-NOX SCR (LA29) - RBLC PROCESS CODE - 81.290; THROUGHPUT - 192 T/H PLEASE SEND ANY QUESTIONS TO CHARLES KILLEBREW, ADEM PERMIT ENGINEER.</t>
  </si>
  <si>
    <t>ULTRA LOW NOX AND LOW NOX BURNERS</t>
  </si>
  <si>
    <t xml:space="preserve">THIS COVERS NOX FOR THE NATURAL GAS-FIRED REHEAT FURNACE (LA 21). </t>
  </si>
  <si>
    <t xml:space="preserve">THIS COVERS PM10 FOR THE NATURAL GAS-FIRED REHEAT FURNACE (LA 21). </t>
  </si>
  <si>
    <t xml:space="preserve">THIS COVERS CO FOR THE NATURAL GAS-FIRED REHEAT FURNACE (LA 21). </t>
  </si>
  <si>
    <t xml:space="preserve">THIS COVERS VOC FOR THE NATURAL GAS-FIRED REHEAT FURNACE (LA 21). </t>
  </si>
  <si>
    <t xml:space="preserve">THIS COVERS SO2 FOR THE NATURAL GAS-FIRED REHEAT FURNACE (LA 21). </t>
  </si>
  <si>
    <t>WET SCRUBBER &amp; CYCLONE</t>
  </si>
  <si>
    <t xml:space="preserve">THIS COVERS PM10 FOR THE ROUGHING MILL WITH WET SCRUBBER &amp; CYCLONE (LA 22). </t>
  </si>
  <si>
    <t xml:space="preserve">THIS COVERS PM10 FOR THE FINISHING MILL WITH WET SCRUBBER &amp; CYCLONE (LA 23). </t>
  </si>
  <si>
    <t xml:space="preserve">THIS COVERS NOX FOR THE 3 COIL DRUM FURNACES (LA24-LA26). </t>
  </si>
  <si>
    <t xml:space="preserve">THIS COVERS CO FOR THE 3 COIL DRUM FURNACES (LA24-LA26). </t>
  </si>
  <si>
    <t xml:space="preserve">THIS COVERS VOC FOR THE 3 COIL DRUM FURNACES (LA24-LA26). </t>
  </si>
  <si>
    <t xml:space="preserve">THIS COVERS PM10 FOR THE 3 COIL DRUM FURNACES (LA24-LA26). </t>
  </si>
  <si>
    <t xml:space="preserve">THIS COVERS SO2 FOR THE 3 COIL DRUM FURNACES (LA24-LA26). </t>
  </si>
  <si>
    <t xml:space="preserve">THIS COVERS NOX FOR THE PLATE ANNEALING FURNACE (LA27). </t>
  </si>
  <si>
    <t xml:space="preserve">THIS COVERS CO FOR THE PLATE ANNEALING FURNACE (LA27). </t>
  </si>
  <si>
    <t xml:space="preserve">THIS COVERS VOC FOR THE PLATE ANNEALING FURNACE (LA27). </t>
  </si>
  <si>
    <t xml:space="preserve">THIS COVERS PM10 FOR THE PLATE ANNEALING FURNACE (LA27). </t>
  </si>
  <si>
    <t xml:space="preserve">THIS COVERS SO2 FOR THE PLATE ANNEALING FURNACE (LA27). </t>
  </si>
  <si>
    <t xml:space="preserve">THIS COVERS PM10 FOR THE PLATE SHOTBLASTER WITH BAGHOUSE (LA28). </t>
  </si>
  <si>
    <t>PPMUD</t>
  </si>
  <si>
    <t xml:space="preserve">THIS COVERS NOX FOR THE NITRIC &amp; HYDROFLUORIC ACID PICKLING WITH CAUSTIC SCRUBBER &amp; DE-NOX SCR (LA29). </t>
  </si>
  <si>
    <t>NATURAL GAS -FIRED ANNEALING FURNACE (LA43) (MULTIPLE EMISSION POINTS)</t>
  </si>
  <si>
    <t>THIS PROCESS HAS MULTIPLE EMISSION POINTS, ALL OF WHICH ARE COVERED UNDER 503-0095-X016: SULFURIC ACID PICKLING WITH CAUSTIC SCRUBBER (LA46) - RBLC PROCESS CODE - 81.290 PLEASE SEND ANY QUESTIONS TO CHARLES KILLEBREW, ADEM PERMIT ENGINEER.</t>
  </si>
  <si>
    <t xml:space="preserve">THIS COVERS NOX FOR THE NATURAL GAS-FIRED ANNEALING FURNACE (LA43). </t>
  </si>
  <si>
    <t xml:space="preserve">THIS COVERS CO FOR THE NATURAL GAS-FIRED ANNEALING FURNACE (LA43). </t>
  </si>
  <si>
    <t xml:space="preserve">THIS COVERS VOC FOR THE NATURAL GAS-FIRED ANNEALING FURNACE (LA43). </t>
  </si>
  <si>
    <t xml:space="preserve">THIS COVERS PM10 FOR THE NATURAL GAS-FIRED ANNEALING FURNACE (LA43). </t>
  </si>
  <si>
    <t xml:space="preserve">THIS COVERS SO2 FOR THE NATURAL GAS-FIRED ANNEALING FURNACE (LA43). </t>
  </si>
  <si>
    <t xml:space="preserve">THIS COVERS PM FOR THE SULFURIC ACID PICKLING WITH CAUSTIC SCRUBBER (LA46). </t>
  </si>
  <si>
    <t>*IA-0089</t>
  </si>
  <si>
    <t>HOMELAND ENERGY SOLUTIONS, LLC, PN 06-672</t>
  </si>
  <si>
    <t>170 MILLION GALLON PER ROLLING 12-MONTH PERIOD DRY MILL ETHANOL PLANT. THE PROCESS WILL USE GASIFICATION TECHNOLOGY TO PRODUCE SYNGAS AS THE SOURCE FOR ENERGY. WILL USE 60,714,286 BUSHELS OF CORN PER ROLLING 12-MONTH PERIOD PRODUCING EITHER 1.411 MILLION TONS OF WDGS OR 552,500 TONS OF DDGS PER ROLLING 12-MONTH PERIOD. THE GASIFICATION PROCESS COULD USE UP TO 298, 213 TONS OF COAL PER ROLLING 12-MONTH PERIOD. PROJECT NUMBER (PN) 06-672, 28 PERMITS ISSUED</t>
  </si>
  <si>
    <t>THERMAL OXIDIZER FOR HRSG FROM DRYERS AND GASIFICATION - TWO SYSTEMS, S10 AND S11 (07-A-955P AND 07-A-956P)</t>
  </si>
  <si>
    <t>SYNGAS</t>
  </si>
  <si>
    <t>MM BTU / hr</t>
  </si>
  <si>
    <t>THE THERMAL OXIDIZER IS 150 MM BTU / HR AND EACH DRYER (TWO TOTAL FOR THIS EMISSION POINT) IS 50 MM BTU / HR.</t>
  </si>
  <si>
    <t>BACT</t>
  </si>
  <si>
    <t>OTHER</t>
  </si>
  <si>
    <t>SUBPART DB</t>
  </si>
  <si>
    <t>23.3(2)</t>
  </si>
  <si>
    <t>H2S REMOVAL SYSTEM AFTER THE GASIFICATION PROCESS AND PRIOR TO THE USE IN THE DRYERS OR THERMAL OXIDIZERS</t>
  </si>
  <si>
    <t>30-DAY ROLLING, BACT OVERALL SO2</t>
  </si>
  <si>
    <t>30-DAY ROLLING AVERAGE, BACT FOR SYN GAS</t>
  </si>
  <si>
    <t>30-DAY ROLLING, NSPS</t>
  </si>
  <si>
    <t xml:space="preserve">FOR THE SYN-GAS MADE FROM COAL, THE SO2 IS LIMITED TO 0.014 LB / MM BTU AND THE SO2 FROM THE PROCESS IS LIMITED TO 0.02 LB / MM BTU EACH BASED ON 250 MM BTU / HR HEAT INPUT. </t>
  </si>
  <si>
    <t>30 DAY ROLLING AVERAGE, BACT</t>
  </si>
  <si>
    <t>30-DAY ROLLING AVERAGE, NSPS</t>
  </si>
  <si>
    <t>THERMAL OXIDIZER</t>
  </si>
  <si>
    <t xml:space="preserve">THE FACILITY SHALL MEET EITHER THE 0.006 LB / MM BTU HEAT INPUT OR 98% REDUCTION. </t>
  </si>
  <si>
    <t>SIX MINUTE AVERAGE</t>
  </si>
  <si>
    <t>Formaldehyde</t>
  </si>
  <si>
    <t xml:space="preserve">LIMITING THE POTENTIAL TO EMIT OF THE POLLUTANT SO THE FACILTIY CAN REMAIN A SYNTHETIC MINOR FOR NESHAP / MACT CATEGORY. </t>
  </si>
  <si>
    <t>Methanol</t>
  </si>
  <si>
    <t xml:space="preserve">LIMIT ESTABLISHED FOR FACILITY TO STAY SYNTHETIC MINOR FOR NESHAP / MACT APPLICABLILITY </t>
  </si>
  <si>
    <t>Hazardous Air Pollutants (HAP)</t>
  </si>
  <si>
    <t>ACETALDEHYDE</t>
  </si>
  <si>
    <t>ACROLEIN</t>
  </si>
  <si>
    <t>TOTAL HAP</t>
  </si>
  <si>
    <t>3-HR ROLLING AVERAGE</t>
  </si>
  <si>
    <t>REFORMATE SPLITTER FURNACE</t>
  </si>
  <si>
    <t>SELECTIVE CATALYTIC REDUCTION (SCR)</t>
  </si>
  <si>
    <t>PROPER EQUIPMENT DESIGN AND OPERATION, GOOD COMBUSTION PRACTICES, AND USE OF GASEOUS FUELS</t>
  </si>
  <si>
    <t>OPERATING PERMIT</t>
  </si>
  <si>
    <t>SIP</t>
  </si>
  <si>
    <t>USE OF PIPELINE QUALITY NATURAL GAS OR REFINERY FUEL GASES WITH AN H2S CONCENTRATION LESS THAN 100 PPMV (ANNUAL AVERAGE).</t>
  </si>
  <si>
    <t xml:space="preserve">NO EMISSION LIMITS </t>
  </si>
  <si>
    <t>PROPER DESIGN, OPERATION, AND GOOD ENGINEERING PRACTICES</t>
  </si>
  <si>
    <t>USE OF LOW SULFUR REFINERY FUEL GAS</t>
  </si>
  <si>
    <t>PPMV AS H2S</t>
  </si>
  <si>
    <t>*NM-0050</t>
  </si>
  <si>
    <t>ARTESIA REFINERY</t>
  </si>
  <si>
    <t>NAVAJO REFINING COMPANY LLC</t>
  </si>
  <si>
    <t>115,000 - 125,000 BBL/DAY NOMINALLY RATED PETROLEUM REFINERY.</t>
  </si>
  <si>
    <t>mmbtu/hr</t>
  </si>
  <si>
    <t>3-HOUR ROLLING AVERAGE @ 3% O2</t>
  </si>
  <si>
    <t>GASEOUS FUEL COMBUSTION ONLY</t>
  </si>
  <si>
    <t>MACT</t>
  </si>
  <si>
    <t>HOURLY</t>
  </si>
  <si>
    <t>ROSE 2 HOT OIL HEATER</t>
  </si>
  <si>
    <t>LBS</t>
  </si>
  <si>
    <t>3-HOUR ROLLING AVERAGE @ 3%O2</t>
  </si>
  <si>
    <t>GASEOUS FUEL COMBUSTION ONLY.</t>
  </si>
  <si>
    <t>LB MMBTU</t>
  </si>
  <si>
    <t>REFINERY FUEL GAS SULFUR REMOVAL</t>
  </si>
  <si>
    <t>365-DAY ROLLING AVERAGE</t>
  </si>
  <si>
    <t>NSPS</t>
  </si>
  <si>
    <t xml:space="preserve">THIS SULFUR LIMIT, AS H2S, IS A LIMIT ON THE INLET CONCENTRATION OF THE REFINERY FUEL GAS. </t>
  </si>
  <si>
    <t>ADDITONAL LIMITS OF 0.08 LB/MMBTU AS AN HOURLY AVERAGE AND 0.05 LB/MMBTU ROLLING 12-MO AV. NOX LIMITS ARE NOT APPLICABLE WHEN THE CRACKING FURNACE IS IN ITS DECOKING CYCLE; HOWEVER THE NOX MASS EMISSIONS RATES SPECIFIED SHALL NOT BE EXCEEDED WHEN THE FURN</t>
  </si>
  <si>
    <t>FURNACE XGF-01</t>
  </si>
  <si>
    <t>481 MMBUT/H IS THE HOURLY AVERAGE THROUGHPUT. FEEDSTOCK FOR THE FURNACES IS USUALLY ETHANE OR A 70%/30% ETHANE/PROPANE MIXTURE.</t>
  </si>
  <si>
    <t>LOW NOX BURNERS, STAGED AIR COMBUSTION, FLUE GAS RECIRCULATION, STEAM INJECTION</t>
  </si>
  <si>
    <t xml:space="preserve">ADDITONAL LIMITS OF 0.06 LB/MMBTU AS A 12-MO ROLLING AV. NOX LIMITS ARE NOT APPLICABLE WHEN THE CRACKING FURNACE IS IN ITS DECOKING CYCLE; HOWEVER THE NOX MASS EMISSIONS RATES SPECIFIED SHALL NOT BE EXCEEDED WHEN THE FURNACE IS IN ITS DECOKING CYCLE. </t>
  </si>
  <si>
    <t>SC-0061</t>
  </si>
  <si>
    <t>COLUMBIA ENERGY LLC</t>
  </si>
  <si>
    <t>SC</t>
  </si>
  <si>
    <t>SOUTH CAROLINA DEPT OF HEALTH &amp; ENV CTRL</t>
  </si>
  <si>
    <t>ELECTRIC COGENERATION POWER PLANT SUPPLYING STEAM AND ENERGY, A EASTMAN CHEMICAL CO.</t>
  </si>
  <si>
    <t>BOILERS, NATURAL GAS (2)</t>
  </si>
  <si>
    <t>MMBTU/H (EACH)</t>
  </si>
  <si>
    <t>LOW NOX BURNERS, FLUE GAS RECIRCULATION, GOOD COMBUSTION PRACTICES</t>
  </si>
  <si>
    <t>LA-0166</t>
  </si>
  <si>
    <t>ORION REFINING CORP (NOW VALERO)</t>
  </si>
  <si>
    <t xml:space="preserve">PETROLEUM REFINERY, 190,000 BARRELS PER DAY TOTAL DESIGN THROUGHPUT. REFINERY OPTIMIZATION PROJECT INCLUDING NEW EQUIPMENT, PHYSICAL MODIFICATIONS, CHANGES IN THE METHOD OF OPERATIONS, CAPACITY INCREASES DUE TO DEBOTTLENECKING AND THE INCORPORATION OF 86 </t>
  </si>
  <si>
    <t>HEATER F-72-703</t>
  </si>
  <si>
    <t>REFINERY FUEL GAS</t>
  </si>
  <si>
    <t>LOW NOX BURNER</t>
  </si>
  <si>
    <t>LA-0174</t>
  </si>
  <si>
    <t>PORT HUDSON OPERATIONS</t>
  </si>
  <si>
    <t>GEORGIA-PACIFIC CORPORATION</t>
  </si>
  <si>
    <t>PULP MILL</t>
  </si>
  <si>
    <t>POWER BOILER NO. 5</t>
  </si>
  <si>
    <t>EMISSION POINT NO. 27.</t>
  </si>
  <si>
    <t>LOW-NOX BURNERS</t>
  </si>
  <si>
    <t>COMBINATION BOILER NO. 1</t>
  </si>
  <si>
    <t>WOOD WASTE / NAT GAS</t>
  </si>
  <si>
    <t>EMISSION POINT NO. 5. FUEL CAN BE EITHER WOOD WASTE OR NATURAL GAS.</t>
  </si>
  <si>
    <t>WHEN FIRING NATURAL GAS</t>
  </si>
  <si>
    <t xml:space="preserve">BACT, USING LOW-NOX BURNERS, IS 0.10 LB/MMBTU WHEN FIRING NATURAL GAS AND 0.30 LB/MMBTU WHEN FIRING WOOD WASTE. </t>
  </si>
  <si>
    <t>TX-0375</t>
  </si>
  <si>
    <t>LYONDELL - CITGO REFINING, LP</t>
  </si>
  <si>
    <t>LYONDELL-CITGO PROPOSES TO CONSTRUCT NEW FACILITIES AND MODIFY EXISTING FACILITIES TO IMPLEMENT THEIR CLEAN AIR PROJECT, ENABLING THE FACILITY TO MANUFACTURE LOW SULFUR GASOLINE AND DIESEL FUEL IN COMPLIANCE WITH EPA AND STATE REGULATIONS. THE SCOPE OF TH</t>
  </si>
  <si>
    <t>BOILER NO. 13</t>
  </si>
  <si>
    <t>EMISSION POINT NO. BOILER-13. UNIT WILL BE SHUTDOWN.</t>
  </si>
  <si>
    <t>CALCULATED</t>
  </si>
  <si>
    <t>BOILERS 14 AND 15</t>
  </si>
  <si>
    <t>PETRO REFIN GAS</t>
  </si>
  <si>
    <t>MMBTU/H EA</t>
  </si>
  <si>
    <t>BOTH BOILERS WILL BE SHUT DOWN.</t>
  </si>
  <si>
    <t>EACH, CALCULATED</t>
  </si>
  <si>
    <t>BOILER, TANGENTIALLY-FIRED, UNIT 3</t>
  </si>
  <si>
    <t>Tangentially-fired boiler (unit 3)converted from coal to natural gas only.</t>
  </si>
  <si>
    <t>LOW NOX CONTENT FUEL AND LOW NOX BURNERS.</t>
  </si>
  <si>
    <t>MN-0054</t>
  </si>
  <si>
    <t>MANKATO ENERGY CENTER</t>
  </si>
  <si>
    <t>MN</t>
  </si>
  <si>
    <t>MINNESOTA POLL CTRL AGCY, AIR QUAL DIV</t>
  </si>
  <si>
    <t>COMBINED CYCLE GAS TURBINE ELECTRIC POWER PLANT. TWO IDENTICAL GE FRAME F7A GAS TURBINES EACH WITH HRSG W/DUCT BURNERS FEEDING STEAM TO COMMON STEAM TURBINES. PRIMARY FUEL IS NG, NO. 2 VERY LOW SULFUR DISTILLATE OIL FOR BACKUP. ALSO, AUX. BOILER, DIESEL E</t>
  </si>
  <si>
    <t>DUCT BURNER, 2 EACH</t>
  </si>
  <si>
    <t>RESTRICTED TO NG ONLY</t>
  </si>
  <si>
    <t>A</t>
  </si>
  <si>
    <t>SCR</t>
  </si>
  <si>
    <t>PPMVD @15% 02</t>
  </si>
  <si>
    <t>3-HOUR AVG</t>
  </si>
  <si>
    <t>NOT AVAILABLE</t>
  </si>
  <si>
    <t xml:space="preserve">LIMIT APPLIES TO COMBINED EMISSIONS FROM GAS FIRED TURBINE AND DUCT BURNER </t>
  </si>
  <si>
    <t>OH-0269</t>
  </si>
  <si>
    <t>BIOMASS ENERGY, LLC-SOUTH POINT POWER</t>
  </si>
  <si>
    <t>BIOMASS ENERGY</t>
  </si>
  <si>
    <t>OHIO ENVIRONMENTAL PROTECTION AGENCY</t>
  </si>
  <si>
    <t>SEVEN BOILERS PURCHASED FROM AN ETHANOL PLANT, REBUILT TO BURN WOOD AND TO GENERATE POWER, USING WOOD WASTE.</t>
  </si>
  <si>
    <t>AUXILIARY BOILER, NATURAL GAS</t>
  </si>
  <si>
    <t>WITH NATURAL GAS</t>
  </si>
  <si>
    <t>WITH NATURAL GAS AND FUEL OIL</t>
  </si>
  <si>
    <t xml:space="preserve">LIMITS ARE FOR NATURAL GAS, EXCEPT: 27.02 T/YR IS TOTAL FOR AUXILIARY BOILER, ALL FUELS </t>
  </si>
  <si>
    <t>NE-0026</t>
  </si>
  <si>
    <t>NUCOR STEEL DIVISION</t>
  </si>
  <si>
    <t>NUCOR STEEL CORP.</t>
  </si>
  <si>
    <t>NE</t>
  </si>
  <si>
    <t>NEBRASKA DEPT. OF ENVIRONMENTAL QUALITY</t>
  </si>
  <si>
    <t>NNI REHEAT FURNACE</t>
  </si>
  <si>
    <t>ULTRA-LOW NOX BURNERS</t>
  </si>
  <si>
    <t>TX-0481</t>
  </si>
  <si>
    <t>AIR PRODUCTS BAYTOWN I I</t>
  </si>
  <si>
    <t>AIR PRODUCTS LP</t>
  </si>
  <si>
    <t xml:space="preserve">THIS FACILITY GETS RAW SYNTHESIS GAS FROM EXXON’S SYNTHESIS GAS MANUFACTURING UNIT. THE RAW SYNGAS STREAM FROM THE EXXON PLANT, CONSISTING OF CO2, CO, H2, H2S, COS, HCN, NH3 AND METHANE, IS PIPED TO THE AIR PRODUCTS PLANT WHERE THE ACID GASES AND AMMONIA </t>
  </si>
  <si>
    <t>BOILER STACK</t>
  </si>
  <si>
    <t>CO EMISSIONS ARE ELIGIBLE FOR PSD</t>
  </si>
  <si>
    <t>BOILER STACK (HIGH BTU FUEL)</t>
  </si>
  <si>
    <t>AZ-0046</t>
  </si>
  <si>
    <t>ARIZONA CLEAN FUELS YUMA</t>
  </si>
  <si>
    <t>ARIZONA CLEAN FUELS YUMA LLC</t>
  </si>
  <si>
    <t>AZ</t>
  </si>
  <si>
    <t>ARIZONA DEPT OF ENV QUAL, OFC OF AIR QUA</t>
  </si>
  <si>
    <t>OIL REFINERY</t>
  </si>
  <si>
    <t>STEAM BOILERS NOS. 1 AND 2</t>
  </si>
  <si>
    <t>EQUIPMENT IDENTIFIED BY ID #S S-20110 AND S-20120</t>
  </si>
  <si>
    <t>LOW NOX BURNERS AND FLUE GAS RECIRCULATION</t>
  </si>
  <si>
    <t>3-HR AVERAGE</t>
  </si>
  <si>
    <t>ATMOSPHERIC CRUDE CHARGE HEATER</t>
  </si>
  <si>
    <t>NATURAL GAS OR REFINERY FUEL GAS</t>
  </si>
  <si>
    <t>THIS UNIT IS IDENTIFIED AS EQUIPMENT # B-01300</t>
  </si>
  <si>
    <t>LOW NOX BURNERS AND SELECTIVE CATALYTIC REDUCTION</t>
  </si>
  <si>
    <t>THREE-HOUR ROLLING AVERAGE</t>
  </si>
  <si>
    <t xml:space="preserve">THE INITIAL LIMIT FOR NOX IS 0.0125 LB PER MMBTU HEAT INPUT (HHV). AFTER THE FIRST 24 MONTHS, A NEW LIMIT IS TO BE ESTABLISHED BASED ON THE PERFORMANCE OF THE UNIT. A LIMIT OF 0.006 LB PER MMBTU MAY BE TAKEN WITHOUT REGARD TO THE UNIT PERFORMANCE. </t>
  </si>
  <si>
    <t>BUTANE CONVERSION UNIT DEHYDROGENATION REACTOR CHARGE HEATER</t>
  </si>
  <si>
    <t>REFINERY FUEL GAS OR NATURAL GAS</t>
  </si>
  <si>
    <t>THIS EQUIPMENT IDENTIFIED BY ID # B-15310</t>
  </si>
  <si>
    <t>BUTANE CONVERSION UNIT DEHYDROGENATION REACTOR INTERHEATER</t>
  </si>
  <si>
    <t>REFINERY FULE GAS OR NATURAL GAS</t>
  </si>
  <si>
    <t>THIS EQUIPMENT IDENTIFIED BY ID # B-15320</t>
  </si>
  <si>
    <t>HYDROGEN REFORMER HEATER</t>
  </si>
  <si>
    <t>EQUIPMENT IDENTIFIED BY ID # B-07200</t>
  </si>
  <si>
    <t>WA-0301</t>
  </si>
  <si>
    <t>BP CHERRY POINT REFINERY</t>
  </si>
  <si>
    <t>BRITISH PETROLEUM</t>
  </si>
  <si>
    <t>WA</t>
  </si>
  <si>
    <t>WASHINGTON STATE DEPARTMENT OF ECOLOGY</t>
  </si>
  <si>
    <t>BRITISH PETROLEUM (BP), FORMERLY KNOWN AS ARCO PRODUCTS COMPANY OPERATES A REFINERY AT CHERRY POINT NEAR BLAINE, WASHINGTON. THE REFINERY IS LOCATED IN A RURAL SETTING NEAR BLAINE AND BIRCH BAY WASHINGTON. THE SURROUNDING LAND USE IS ZONED HEAVY IMPACT IN</t>
  </si>
  <si>
    <t>BOILER, NATURAL GAS</t>
  </si>
  <si>
    <t>ULNB + FGR</t>
  </si>
  <si>
    <t>CALENDAR DAY</t>
  </si>
  <si>
    <t xml:space="preserve">ORIGINAL PERMIT LIMITED NOX EMISSIONS TO 11 PPMVD, 24-HR AVG, @ 7% O2. ORIGINAL PERMIT LIMITED NOX EMISSIONS TO 0.018 LB/MMBTU, 24-HR AVG. THE AMENDED PERMIT HAS ELIMINATED THESE CONCENTRATION &amp; MASS PER UNIT OF HEAT INPUT-BASED BACT LIMITS. </t>
  </si>
  <si>
    <t>TX-0478</t>
  </si>
  <si>
    <t>CITGO CORPUS CHRISTI REFINERY - WEST PLANT</t>
  </si>
  <si>
    <t>CITGO REFINING AND CHEMICALS COMAPNY LP</t>
  </si>
  <si>
    <t>DHT STRIPPER REBOILER</t>
  </si>
  <si>
    <t>THE MDH UNIT REMOVES ORGANIC NITROGEN AND SULFUR FROM THE FEED STREAMS. FEEDSTOCK IS MIXED WITH HYDROGEN , HEATED, AND FED TO A REACTOR. A CATALYTIC REACTION CONVERTS THE ORGANIC SULFUR TO HYDROGEN SULFIDE AND THE NITROGEN COMPOUNDS TO AMMONIA. THE EFFLUE</t>
  </si>
  <si>
    <t>LOW NOX BURNERS</t>
  </si>
  <si>
    <t>NO.3 BOILER</t>
  </si>
  <si>
    <t>UTILITY BOILER 3 PRODUCES IS A 99 MMBTU/H HEAT INPUT BOILER FIRING REFINERY FUEL GAS WHICH IS USED TO PRODUCE STEAM FOR USE IN A NUMBER OF REFINERY PROCESSES.</t>
  </si>
  <si>
    <t>TX-0492</t>
  </si>
  <si>
    <t>VIRTEX PETROLEUM COMPANY DOERING RANCH GAS PLANT</t>
  </si>
  <si>
    <t>VIRTEX PETROLEUM INC.</t>
  </si>
  <si>
    <t>TX-0475</t>
  </si>
  <si>
    <t>FORMOSA POINT COMFORT PLANT</t>
  </si>
  <si>
    <t>FORMOSA PLASTICS CORPORATION TEXAS</t>
  </si>
  <si>
    <t>PYROLYSIS FURNACES (1001-1008, 1009 B)</t>
  </si>
  <si>
    <t>MMBtu/h</t>
  </si>
  <si>
    <t>EMISSIONS ARE BASED ON EACH FURNANCE</t>
  </si>
  <si>
    <t>THE PYROLYSIS FURNACES WILL USE INTERNAL FLUE GAS RECIRCULATION (IFGR) AND STAGED FUEL GAS ULTRA LOW-NOX BURNERS TO CONTROL NOX EMISSIONS. THE BURNER TECHNOLOGY INSTALLED WILL USE THE FUEL GAS MOMENTUM TO INSPIRATE HOT FLUE</t>
  </si>
  <si>
    <t>PYROLYSIS FURNACE (1054-1056)</t>
  </si>
  <si>
    <t>PYROLYSIS FURNACE (1057-1062, 1091)</t>
  </si>
  <si>
    <t>MMBTU/h</t>
  </si>
  <si>
    <t>PYROLYSIS FURNACE (N1011-1012)</t>
  </si>
  <si>
    <t>LA-0192</t>
  </si>
  <si>
    <t>CRESCENT CITY POWER</t>
  </si>
  <si>
    <t>CRESENT CITY POWER, LLC</t>
  </si>
  <si>
    <t>NEW 600 MW NATURAL GAS-FIRED COMBINED CYCLE POWER PLANT</t>
  </si>
  <si>
    <t>DUCT BURNERS (2)</t>
  </si>
  <si>
    <t>LOW NOX BURNERS AND SELECTIVE CATLYTIC REDUCTION (SCR) ADD-ON CONTROLS</t>
  </si>
  <si>
    <t xml:space="preserve">STARTUP/SHUTDOWN (SU/SD) RATES HAVE ALSO BEEN ESTABLISHED FOR THE COMBINED TURBINE/DUCT BURNER STREAM. NOX IS LIMITED TO 220 LB/HR DURING SU. FACILITY-WIDE SU/SD EMISSIONS OF NOX (FROM 2 TURBINES AND 2 DUCT BURNERS) ARE ALSO LIMITED TO 74.33 TPY. </t>
  </si>
  <si>
    <t>*LA-0211</t>
  </si>
  <si>
    <t>GARYVILLE REFINERY</t>
  </si>
  <si>
    <t>MARATHON PETROLEUM CO LLC</t>
  </si>
  <si>
    <t>PETROLEUM REFINERY. PROJECT INVOLVES ADDITION OF 8 NEW PROCESS UNITS, INCLUDING A 180,000 BBL/DAY CRUDE UNIT, TO INCREASE TOTAL REFINERY CAPACITY TO 425,000 BBL/DAY.</t>
  </si>
  <si>
    <t>A &amp; B CRUDE HEATERS (1-08 &amp; 2-08) &amp; COKER CHARGE HEATER (15-08)</t>
  </si>
  <si>
    <t>1-08: 368.40 MM BTU/H 2-08: 368.40 MM BTU/H 15-08: 480.1 MM BTU/H</t>
  </si>
  <si>
    <t>ULTRA LOW NOX BURNERS (ULNB) AND SELECTIVE CATALYTIC REDUCTION (SCR VOLUNTARY)</t>
  </si>
  <si>
    <t>ANNUAL AV</t>
  </si>
  <si>
    <t>HYDROGEN REFORMER FURNACE FLUE GAS VENT (48-08)</t>
  </si>
  <si>
    <t>PURGE GAS</t>
  </si>
  <si>
    <t>AVG. HEAT INPUT: 1130.0 MM BTU/H PURGE GAS: 813.6 MMBTU/H TRIM GAS: 316.4 MMBTU/H</t>
  </si>
  <si>
    <t>ANNUAL AVERAGE</t>
  </si>
  <si>
    <t>PLATFORMER HEATER CELLS NO. 1-3 (7A-08, 7B-08, &amp; 7C-08) &amp; HCU FRACTIONATOR HEATER (13-08)</t>
  </si>
  <si>
    <t>7A-08: 474 MM BTU/H 7B-08: 542.4 MM BTU/H 7C-08: 333.8 MM BTU/H 13-08: 361.26 MM BTU/H</t>
  </si>
  <si>
    <t>ULTRA LOW NOX BURNERS (ULNB) WITHOUT AIR PREHEAT</t>
  </si>
  <si>
    <t>BOILER NO. 1 (16-08)</t>
  </si>
  <si>
    <t>ULTRA LOW NOX BURNERS (ULNB) &amp; FLUE GAS RECIRCULATION (FGR)</t>
  </si>
  <si>
    <t>*LA-0213</t>
  </si>
  <si>
    <t>ST. CHARLES REFINERY</t>
  </si>
  <si>
    <t>VALERO REFINING - NEW ORLEANS, LLC</t>
  </si>
  <si>
    <t>PETROLEUM REFINERY. PROJECT INVOLVES INCREASE IN CAPACITY FROM 220,000 TO 380,000 BARRELS PER DAY.</t>
  </si>
  <si>
    <t>HEATERS 2004-7 &amp; 8, 2005-1, 2, 3, 15, 16, 19, 20, 22, 30, 31, 33, 34; REBOILERS 2005-10, 11, 13, 25, 26, 28; BOILERS 2004-11 &amp; 2005-21</t>
  </si>
  <si>
    <t>2004-7: 885 MM BTU/HR 2004-8: 885 MM BTU/HR 2004-11: 525 MM BTU/HR 2005-1: 1274 MM BTU/HR 2005-2: 744 MM BTU/HR 2005-3: 555 MM BTU/HR 2005-10: 308 MM BTU/HR 2005-11: 393 MM BTU/HR 2005-13: 255 MM BTU/HR 2005-15: 479 MM BTU/HR 2005-16: 278 MM BTU/HR 2005-1</t>
  </si>
  <si>
    <t>THREE 1-HOUR TEST AVERAGE</t>
  </si>
  <si>
    <t>BOILERS B-401C &amp; D (94-43 &amp; 94-45)</t>
  </si>
  <si>
    <t>MM BTU/H EA.</t>
  </si>
  <si>
    <t>SOURCES ALSO BURN NATURAL GAS.</t>
  </si>
  <si>
    <t>*MS-0086</t>
  </si>
  <si>
    <t>CHEVRON PRODUCTS COMPANY, PASCAGOULA REFINERY</t>
  </si>
  <si>
    <t>CHEVRON PRODUCTS COMPANY</t>
  </si>
  <si>
    <t>MS</t>
  </si>
  <si>
    <t>MISSISSIPPI DEPT OF ENV QUALITY</t>
  </si>
  <si>
    <t>PETROLEUM REFINERY AND PETROCHEMICALS</t>
  </si>
  <si>
    <t>FOUR PLATFORMER FEED/INTERSTAGE HEATER WITH A COMMON STACK</t>
  </si>
  <si>
    <t>ULTRA LOW-NOX BURNERS</t>
  </si>
  <si>
    <t>12-MONTH ROLLING AVERAGE</t>
  </si>
  <si>
    <t>IA-0088</t>
  </si>
  <si>
    <t>ADM CORN PROCESSING - CEDAR RAPIDS</t>
  </si>
  <si>
    <t>ARCHER DANIELS MIDLAND</t>
  </si>
  <si>
    <t>IA</t>
  </si>
  <si>
    <t>IOWA DEPARTMENT OF NATURAL RESOURCES</t>
  </si>
  <si>
    <t>CONSISTS OF THREE DISTINCT OPERATIONS: CORN WET MILL, CORN DRY MILL AND BOILERHOUSE</t>
  </si>
  <si>
    <t>NATURAL GAS BOILER (292.5 MMBTU/H)</t>
  </si>
  <si>
    <t>THE PROJECT INCLUDES THE CONSTRUCTION OF TWO IDENTICAL 292.5 MMBTU/HR NATURAL GAS FIRED BOILERS. PERMITS 07-A-579-P AND 07-A-580-P.</t>
  </si>
  <si>
    <t>ADVANCED ULTRA LOW NOX BURNERS WITH FLUE GAS RECIRCULATIONS AND GOOD COMBUSTION PRACTICES.</t>
  </si>
  <si>
    <t>30-DAY ROLLING AVERAGE/ EXCEPT SSM</t>
  </si>
  <si>
    <t>T/Y</t>
  </si>
  <si>
    <t>12-MONTH ROLLING TOTAL/ ALL TIMES</t>
  </si>
  <si>
    <t xml:space="preserve">RBLCID </t>
  </si>
  <si>
    <t xml:space="preserve">FACILITYNAME </t>
  </si>
  <si>
    <t xml:space="preserve">CORPORATEORCOMPANYNAME </t>
  </si>
  <si>
    <t xml:space="preserve">FACILITYSTATE </t>
  </si>
  <si>
    <t xml:space="preserve">AGENCYNAME </t>
  </si>
  <si>
    <t xml:space="preserve">PERMITDATE </t>
  </si>
  <si>
    <t xml:space="preserve">FACILITYDESCRIPTION </t>
  </si>
  <si>
    <t xml:space="preserve">PROCESSNAME </t>
  </si>
  <si>
    <t xml:space="preserve">PROCTYPE </t>
  </si>
  <si>
    <t xml:space="preserve">FUEL </t>
  </si>
  <si>
    <t xml:space="preserve">THRUPUT </t>
  </si>
  <si>
    <t xml:space="preserve">THRUPUTUNIT </t>
  </si>
  <si>
    <t xml:space="preserve">PROCESSNOTES </t>
  </si>
  <si>
    <t xml:space="preserve">POLLUTANT </t>
  </si>
  <si>
    <t xml:space="preserve">CONTROLCOD </t>
  </si>
  <si>
    <t xml:space="preserve">CTRLDESC </t>
  </si>
  <si>
    <t xml:space="preserve">EMISLIMIT1 </t>
  </si>
  <si>
    <t xml:space="preserve">EMISLIMIT1UNIT </t>
  </si>
  <si>
    <t xml:space="preserve">EMISLIMIT1AVGTIMECONDITION </t>
  </si>
  <si>
    <t xml:space="preserve">PCTEFFIC </t>
  </si>
  <si>
    <t xml:space="preserve">EMISLIMIT2 </t>
  </si>
  <si>
    <t xml:space="preserve">EMISLIMIT2UNIT </t>
  </si>
  <si>
    <t xml:space="preserve">EMISLIMIT2AVGTIMECONDITION </t>
  </si>
  <si>
    <t xml:space="preserve">STDEMISSLIMIT </t>
  </si>
  <si>
    <t xml:space="preserve">STDUNITLIMIT </t>
  </si>
  <si>
    <t xml:space="preserve">STDLIMITAVGTIMECONDITION </t>
  </si>
  <si>
    <t>POLLUTANTCOMPLIANCENOTES</t>
  </si>
  <si>
    <t>ND-0018</t>
  </si>
  <si>
    <t>ARCHER DANIELS MIDLAND CO. - NORTHERN SUN VEG. OIL</t>
  </si>
  <si>
    <t>ND</t>
  </si>
  <si>
    <t>NORTH DAKOTA STATE DEPARTMENT OF HEALTH</t>
  </si>
  <si>
    <t>VEGETABLE OIL PLANT</t>
  </si>
  <si>
    <t>BOILER, JTA</t>
  </si>
  <si>
    <t>HULLS</t>
  </si>
  <si>
    <t>Particulate Matter (PM)</t>
  </si>
  <si>
    <t>ESP</t>
  </si>
  <si>
    <t>VA-0268</t>
  </si>
  <si>
    <t>THERMAL VENTURES</t>
  </si>
  <si>
    <t>MARTINSVILLE THERMAL, LLC</t>
  </si>
  <si>
    <t>STEAM PRODUCTION FACILITY</t>
  </si>
  <si>
    <t>BOILER, STEAM</t>
  </si>
  <si>
    <t>COAL</t>
  </si>
  <si>
    <t>In order to meet the annual emission limitations included in this permit, the wood/coal mixture shall not exceed 30% coal by BTU content on an annual basis. Average annual heat content 13,000 Btu/lb HHV. Average sulfur content per shipment 0.9% and averag</t>
  </si>
  <si>
    <t>GOOD COMBUSTION PRACTICES, CLEAN BURNING FUEL, AND CONTINUOUS EMISSION MONITORING DEVICE.</t>
  </si>
  <si>
    <t>WI-0228</t>
  </si>
  <si>
    <t>WPS - WESTON PLANT</t>
  </si>
  <si>
    <t>WISCONSIN PUBLIC SERVICE</t>
  </si>
  <si>
    <t>WI</t>
  </si>
  <si>
    <t>WISCONSIN DEPT OF NATURAL RESOURCES</t>
  </si>
  <si>
    <t>ELECTRICAL UTILITY</t>
  </si>
  <si>
    <t>SUPER CRITICAL PULVERIZED COAL ELECTRIC STEAM BOILER (S04, P04)</t>
  </si>
  <si>
    <t>PRB COAL</t>
  </si>
  <si>
    <t>500 MW CAPACITY, BASE LOAD OPERATION (30% TO 100% CAPACITY) BACKUP / STARTUP FUEL, NATURAL GAS (5.07 CF6) PRB COAL (~0.5 WT. % S MAX., 5.5 WT % ASH); ~ 8100 BTU / LB; 319.3 TPH</t>
  </si>
  <si>
    <t>FABRIC FILTER BAGHOUSE (WHEN FIRING COAL). NATURAL GAS USE (W/O BAGHOUSE) IS LIMITED TO 500 MMBTU/HR.</t>
  </si>
  <si>
    <t>3 HR. AVG</t>
  </si>
  <si>
    <t>3 HR. AVG.</t>
  </si>
  <si>
    <t xml:space="preserve">POLLUTANT MEASUREMENT INCLUDES BACKHALF (METHOD 5 OR 5B + METHOD 202) </t>
  </si>
  <si>
    <t>PR-0007</t>
  </si>
  <si>
    <t>COGENERATION PLANT (AES-PRCP)</t>
  </si>
  <si>
    <t>AES PUERTO RICO</t>
  </si>
  <si>
    <t>PR</t>
  </si>
  <si>
    <t>PUERTO RICO ENV QUALITY BOARD, AIR PROGRAM</t>
  </si>
  <si>
    <t>COGENERATION UNIT</t>
  </si>
  <si>
    <t>2 COAL-FIRED CIRCULATING FLUIDIZED BED BOILERS</t>
  </si>
  <si>
    <t>BITUMINOUS COAL</t>
  </si>
  <si>
    <t>MW (NET)</t>
  </si>
  <si>
    <t>COMBINED MAX HEAT INPUT 4922.7 MMBTU/H @ 105% MAX CONTINUOUS RATING (MCR) AND CAPABLE OF GENERATING 1.8 E 6 LB/H OF STEAM @ 2400 PSIG AND 1000 DEGREES F. WILL SUPPLY SUPERHEATED STEAM TO 2 EXTRACTION CONDENSING TURBINES AND SUPPLY PROCESS STEAM OF UP TO 290000 LB/H</t>
  </si>
  <si>
    <t>Particulate Matter &lt; 10 μ (PM10)</t>
  </si>
  <si>
    <t>ELECTROSTATIC PRECIPITATOR</t>
  </si>
  <si>
    <t>SEE POLLUTANT NOTES</t>
  </si>
  <si>
    <t xml:space="preserve">THE NEW PM10 LIMITS INDICATED ABOVE BECAME EFFECTIVE ON AUGUST 10, 2004. PREVIOUS LIMITS WERE 36.9 LB/H AND 0.015 LB/MMBTU. THE LIMITS WERE CHANGED BASED ON STACK TEST RESULTS. </t>
  </si>
  <si>
    <t>MT-0022</t>
  </si>
  <si>
    <t>BULL MOUNTAIN, NO. 1, LLC - ROUNDUP POWER PROJECT</t>
  </si>
  <si>
    <t>BULL MOUNTAIN DEV. COMPANY</t>
  </si>
  <si>
    <t>MT</t>
  </si>
  <si>
    <t>COAL FIRED POWER PLANT</t>
  </si>
  <si>
    <t>BOILER, PC NO. 1</t>
  </si>
  <si>
    <t>MW</t>
  </si>
  <si>
    <t>Additional throughput: 4013 mmbtu/h - full load heat input. Stack tests &amp; inspections are required by the permit after construction/operation of the facility. Calculations will be used in the future also . Calculations were the primary factor considered d</t>
  </si>
  <si>
    <t>FABRIC FILTERS</t>
  </si>
  <si>
    <t xml:space="preserve">Based on testing, Roundup Power is required to determine the feasibility of changing this limit to 48.2 lb/h (0.012 lb/mmbtu) based on a rolling 24-h average </t>
  </si>
  <si>
    <t>BOILER, PC NO. 2</t>
  </si>
  <si>
    <t>Stack tests and inspections are required by the permit after construction/operation of the facility. Calculations will be used in the future also. Calculations were the primary factor considered during the permitting process.</t>
  </si>
  <si>
    <t>AR-0074</t>
  </si>
  <si>
    <t>PLUM POINT ENERGY</t>
  </si>
  <si>
    <t>PLUM POINT ASSOCIATES, LLC</t>
  </si>
  <si>
    <t>AR</t>
  </si>
  <si>
    <t>BOILER , UNIT 1 - SN-01</t>
  </si>
  <si>
    <t>SUB-BITUMINOUS COAL</t>
  </si>
  <si>
    <t>THE BOILER IS A 550-800 MW PULVERIZED COAL FIRED BOILER.</t>
  </si>
  <si>
    <t>BAGHOUSE</t>
  </si>
  <si>
    <t>AR-0079</t>
  </si>
  <si>
    <t>PLUM POINT ENERGY ASSOCIATES, LLC (PERMITTEE) PROPOSES TO CONSTRUCT AND OPERATE A NOMINAL 550-800 MW COAL FIRED GENERATING STATION</t>
  </si>
  <si>
    <t>BOILER - SN-01</t>
  </si>
  <si>
    <t>GA-0114</t>
  </si>
  <si>
    <t>INLAND PAPERBOARD AND PACKAGING, INC. - ROME LINERBOARD MILL</t>
  </si>
  <si>
    <t>TEMPLE INLAND, INC.</t>
  </si>
  <si>
    <t>GA</t>
  </si>
  <si>
    <t>THIS FACILITY MANUFACTURES UNBLEACHED KRAFT LINERBOARD.</t>
  </si>
  <si>
    <t>BOILER, COAL FIRED</t>
  </si>
  <si>
    <t>MODIFICATION TO A 1962 BOILER</t>
  </si>
  <si>
    <t>BOILER, SOLID FUEL</t>
  </si>
  <si>
    <t>BARK</t>
  </si>
  <si>
    <t>BARK, WASTEWATER SLUDGE, TDF, FUEL OIL; MAY BE USED TO INCIENRATE NCG GASES; NEW BOILER</t>
  </si>
  <si>
    <t>FABRIC FILTER BAGHOUSE (WHEN FIRING COAL) NATURAL GAS USE (W/O BAGHOUSE) LIMITED TO 500 MMBTU/HR</t>
  </si>
  <si>
    <t>3 HOUR AVG.</t>
  </si>
  <si>
    <t xml:space="preserve">INCLUDES BACKHALF </t>
  </si>
  <si>
    <t>GR/DSCF</t>
  </si>
  <si>
    <t>*TX-0499</t>
  </si>
  <si>
    <t>SANDY CREEK ENERGY STATION</t>
  </si>
  <si>
    <t>SANDY CREEK ENERGY ASSOCIATES</t>
  </si>
  <si>
    <t>THE PROPOSED SCES IS A GRASSROOTS NEW, 860 MW GROSS (800 MW NET) ELECTRIC OUTPUT, PC BOILER STEAM ELECTRIC GENERATING FACILITY. THE MAXIMUM HEAT INPUT IS 8,185 MILLION BRITISH THERMAL UNITS PER HOUR (MMBTU/HR). ONLY PRELIMINARY ENGINEERING DESIGN HAS BEEN COMPLETED AT THIS TIME AND THE PERMIT APPLICATION NET PLANT EFFICIENCY OF 10,231 BTU/KWHR (HEAT ENERGY INPUT DIVIDED BY NET ELECTRIC ENERGY OUTPUT) WILL NOT BE FINALIZED UNTIL PROJECT FUNDING IS COMPLETE. THE BOILER MAY BE DESIGNED AS A SUBCRITICAL STEAM PRESSURE UNIT, OR A MORE EFFICIENT, HIGHER PRESSURE, SUPERCRITICAL STEAM UNIT. THE ELECTRIC GENERATING PROCESS IS THE STANDARD RANKINE CLOSED CYCLE: BOILER FEEDWATER IS PUMPED, CONVERTED TO STEAM IN THE BOILER, PASSED THROUGH STEAM TURBINES WHICH TURN ELECTRIC GENERATORS, AND CONDENSED IN WATER-COOLED CONDENSERS TO AGAIN BECOME BOILER FEEDWATER. HEAT IS REMOVED FROM THE TURBINE CONDENSERS VIA A WET COOLING TOWER WHICH EVAPORATES TO THE ATMOSPHERE WATER OBTAINED FROM WACO’S MUNICIPAL WASTE WATER TREATMENT FACILITY.</t>
  </si>
  <si>
    <t>PULVERIZED CAOL BOILER</t>
  </si>
  <si>
    <t>COAL (TYPICALLY 72% CARBON, 0.4% SULFUR, 6% ASH; REMAINDER HYDROGEN, OXYGEN AND NITROGEN) IS RECEIVED FROM RAILCAR, UNLOADED AND STORED IN A LARGE OPEN PILE FOR LONG-TERM STORAGE (INACTIVE PILE), OR IN ONE OF TWO SMALLER PILES FOR MORE IMMEDIATE USE (ACTIVE PILES). FROM THE ACTIVE PILE, COAL IS FED TO SILOS IN THE UPPER BOILER STRUCTURE. THE COAL IS THEN PULVERIZED, BLOWN THROUGH BURNERS, AND COMBUSTED IN THE FIREBOX.</t>
  </si>
  <si>
    <t>1-HR</t>
  </si>
  <si>
    <t>30-DAY</t>
  </si>
  <si>
    <t>WA-0336</t>
  </si>
  <si>
    <t>GRAYS HARBOR PAPER LP</t>
  </si>
  <si>
    <t>GHP IS AN EXISTING PAPER MILL. THE PULP SIDE OF THE MILL WAS SHUT DOWN IN ABOUT 1992 AND LATER REMOVED. EXISTING UNITS INCLUDE WOOD WASTE HOG FUEL BOILERS #6 AND #8, GAS FIRED BOILER #9, AND TWO PAPER MACHINES. THE PROJECT IS TO INSTALL A STEAM TURBINE DR</t>
  </si>
  <si>
    <t>UTILITY-AND LARGE INDUSTRIAL SIZED BOILERS</t>
  </si>
  <si>
    <t>WOOD WASTE</t>
  </si>
  <si>
    <t>RILEY TYPE VO INSTALLED IN 1974. FUELS MOSTLY WOOD WASTE, WITH SOME #6 FUEL OIL.</t>
  </si>
  <si>
    <t>1. MULTICLONES WITH 80 14 DIAMETER TUBES. 2. TWO PARALLEL IMPRINGEMENT WET SCRUBBER WITH 6 TOP AND 6 BOTTOM SHOWERS"</t>
  </si>
  <si>
    <t>AREA IS IN ATTAINMENT. THIS PROJECT DID NOT TRIGGER BACT ON THIS GRANDFATHERED HOG FUEL BOILER. INCREASED UTILIZATION TRIGGERED SOME IMPACTS ANALYSIS REQUIREMENT OF PSD FOR NOX, CO, AND PM10. PM10 WAS ONLY POLLUTANT THAT EVEN CAME CLOSE TO CHALLENGING ANY</t>
  </si>
  <si>
    <t>ID-0009</t>
  </si>
  <si>
    <t>ID NAT'L ENGINEERING AND ENVT'L LAB/NUCLEAR TECH</t>
  </si>
  <si>
    <t>DEPARTMENT OF ENERGY</t>
  </si>
  <si>
    <t>ID</t>
  </si>
  <si>
    <t>IDAHO, OTHER</t>
  </si>
  <si>
    <t>NUCLEAR AND ENVIRONMENTAL RESEARCH AND DEVELOPMENT.</t>
  </si>
  <si>
    <t>(4) CPP-606 BOILERS AND (1) INTEC PORTABLE BOILER</t>
  </si>
  <si>
    <t>DISTILLATE</t>
  </si>
  <si>
    <t>GAL/D</t>
  </si>
  <si>
    <t>FOUR CPP-606 BOILERS AND 1 INTEC PORTABLE BOILER ARE INCLUDED IN THIS ENTRY.</t>
  </si>
  <si>
    <t>Beryllium / Beryllium Compounds</t>
  </si>
  <si>
    <t>LB/D</t>
  </si>
  <si>
    <t>ID-0013</t>
  </si>
  <si>
    <t>IDAHO NUCLEAR TECHNOLOGY &amp; ENGINEERING CENTER</t>
  </si>
  <si>
    <t>NATIONAL ENGINEERING &amp; ENVIRONMENTAL LABORATORY</t>
  </si>
  <si>
    <t>IDAHO DEPT OF ENVIRONMENTAL QUALITY</t>
  </si>
  <si>
    <t>NUCLEAR AND ENVIRONMENTAL RESEARCH AND DEVELOPMENT</t>
  </si>
  <si>
    <t>BOILERS, STATIONARY FIRETUBE, (4)</t>
  </si>
  <si>
    <t>DISTILLATE FUEL OIL</t>
  </si>
  <si>
    <t>TOTAL FUEL COMBUSTED FOR ALL BOILERS, INCLUDING THE PORTABLE BOILER, IS LIMITED TO 29,976 GAL/DAY.</t>
  </si>
  <si>
    <t>DISTILLATE FUEL OIL, GOOD COMBUSTION PRACTICE</t>
  </si>
  <si>
    <t>BOILER, PORTABLE FIRETUBE, (1)</t>
  </si>
  <si>
    <t>NJ-0045</t>
  </si>
  <si>
    <t>MERCK - RAHWAY PLANT</t>
  </si>
  <si>
    <t>MERCK</t>
  </si>
  <si>
    <t>NJ</t>
  </si>
  <si>
    <t>NEW JERSEY DEPT OF ENV PROTECTION</t>
  </si>
  <si>
    <t>CHEMICAL MANUFACTURING</t>
  </si>
  <si>
    <t>BOILERS - NO. 2 OIL (2)</t>
  </si>
  <si>
    <t>NO. 2 OIL</t>
  </si>
  <si>
    <t>NO. 2 FUEL OIL USE SHALL NOT EXCEED 3,987,183 GAL/YR BASED ON AN AVERAGE HEATING VALUE OF 138,500 BTU/GAL OF OIL</t>
  </si>
  <si>
    <t>Carbon Monoxide</t>
  </si>
  <si>
    <t>NONE</t>
  </si>
  <si>
    <t xml:space="preserve">ADDITIONAL CO LIMIT IS 50 PPMVD @7% O2. </t>
  </si>
  <si>
    <t>BOILERS, #2 FUEL OIL, (3)</t>
  </si>
  <si>
    <t>#2 FUEL OIL</t>
  </si>
  <si>
    <t>KGAL/YR</t>
  </si>
  <si>
    <t>ADDITIONAL THROUGHPUT INFORMATION: 50 MMBTU/H EACH. # 2 FUEL OIL AS BACK-UP, LIMITED TO HEAT INPUT OF 50 MMBTU/H WHEN USED, MAX OF 744 H/YR, AND OIL MAX SULFUR CONTENT OF 0.34%</t>
  </si>
  <si>
    <t>TN-0054</t>
  </si>
  <si>
    <t>PROCTOR AND GAMBLE MANUFACTURING COMPANY</t>
  </si>
  <si>
    <t>TN</t>
  </si>
  <si>
    <t>TENNESSEE DIV OF AIR POLLUTION CONTROL</t>
  </si>
  <si>
    <t>BOILER</t>
  </si>
  <si>
    <t>NO. 2 FUEL OIL</t>
  </si>
  <si>
    <t>STACK TEST TO BE CONDUCTED PRIOR TO OBTAINING AN OPERATING PERMIT.</t>
  </si>
  <si>
    <t>BOILER, KEWAUNEE</t>
  </si>
  <si>
    <t>BOILER, NEBRASKA, BACKUP OIL</t>
  </si>
  <si>
    <t>This process reflects the requirements for the backup fuel (No. 2 oil). See separate process for primary fuel (natural gas) requirements.</t>
  </si>
  <si>
    <t>ME-0017</t>
  </si>
  <si>
    <t>MCCAINE FOOD INC</t>
  </si>
  <si>
    <t>ME</t>
  </si>
  <si>
    <t>MAINE DEPARTMENT OF ENV PROTECTION</t>
  </si>
  <si>
    <t>RESIDUAL OIL</t>
  </si>
  <si>
    <t>GAL/H</t>
  </si>
  <si>
    <t>INSTALLATION OF A NEW STEAM BOILER AT 81000 LB/H. THROUGHPUT CAPACITY IS AT STANDARD OPERATING CONDITIONS.</t>
  </si>
  <si>
    <t>*NJ-0036</t>
  </si>
  <si>
    <t>AES RED OAK LLC</t>
  </si>
  <si>
    <t>ELECTRICITY GENERATION</t>
  </si>
  <si>
    <t>AUXILIARY BOILER- DISTILLATE OIL</t>
  </si>
  <si>
    <t>DISTILLATE OIL USED AS BACK-UP FUEL- SEE NOTES FOR NATURAL GAS IN AUX. BOILER</t>
  </si>
  <si>
    <t>GOOD COMBUSTION PRACTICES</t>
  </si>
  <si>
    <t>*OH-0251</t>
  </si>
  <si>
    <t>CENTRAL SOYA COMPANY INC.</t>
  </si>
  <si>
    <t>OH</t>
  </si>
  <si>
    <t>SOYBEAN EXTRACTION PLANT</t>
  </si>
  <si>
    <t>BOILER, NO 2 FUEL OIL</t>
  </si>
  <si>
    <t>NO 2 FUEL OIL</t>
  </si>
  <si>
    <t>Restriction on the gallons of #2 oil that can be used: 1,787,000 gallons per rolling 12-months. Fuel oil is backup fuel. There is a separate entry for this boiler when firing natural gas.</t>
  </si>
  <si>
    <t xml:space="preserve">Standardized limit calculated using manufacturer's emission factor of 150 lbs CO/1,000,000 lbs of air for both natural gas and fuel oil. </t>
  </si>
  <si>
    <t>VA-0271</t>
  </si>
  <si>
    <t>HARRISONBURG RESOURCE RECOVER FACILITY</t>
  </si>
  <si>
    <t>CITY OF HARRISONBURG</t>
  </si>
  <si>
    <t>BOILER NO.2</t>
  </si>
  <si>
    <t>MMBTU</t>
  </si>
  <si>
    <t>One of two units</t>
  </si>
  <si>
    <t>GOOD COMBUSTION PRACTICES AND CONTINUOUS EMISSION MONITORING SYSTEM.</t>
  </si>
  <si>
    <t>each unit</t>
  </si>
  <si>
    <t xml:space="preserve">One of two units </t>
  </si>
  <si>
    <t>AK-0059</t>
  </si>
  <si>
    <t>USAF EARECKSON AIR STATION</t>
  </si>
  <si>
    <t>AK</t>
  </si>
  <si>
    <t>ALASKA DEPT OF ENVIRONMENTAL CONS</t>
  </si>
  <si>
    <t>BOILERS, DIESEL, (5)</t>
  </si>
  <si>
    <t>DIESEL</t>
  </si>
  <si>
    <t>Boiler units numbers 78-82. Throughputs range from 2.01- 2.79 mmBtu/h. Boiler 78 fires a blend of diesel and reclaimed oil, 2:1 ratio.</t>
  </si>
  <si>
    <t>see note</t>
  </si>
  <si>
    <t xml:space="preserve">BACT is good combustion practices. No emission rate limits. </t>
  </si>
  <si>
    <t>MN-0053</t>
  </si>
  <si>
    <t>FAIRBAULT ENERGY PARK</t>
  </si>
  <si>
    <t>MN MUNICIPAL POWER AGENCY</t>
  </si>
  <si>
    <t>LARGE COMBUSTION TURBINE ELECTRIC POWER PLANT - INITIAL OPERATION IN SIMPLE CYCLE AND CONVERSION TO COMBINED CYCLE IN THE FUTURE.</t>
  </si>
  <si>
    <t>BOILER, DISTILLATE OIL (1)</t>
  </si>
  <si>
    <t>AUXILIARY BOILER.</t>
  </si>
  <si>
    <t>GOOD COMBUSTION.</t>
  </si>
  <si>
    <t>3 HOUR AVERAGE</t>
  </si>
  <si>
    <t>VA-0299</t>
  </si>
  <si>
    <t>UNITED STATES GYPSUM COMPANY</t>
  </si>
  <si>
    <t>GYPSUM WALLBOARD, PLASTER, AND INDUSTRIAL GYPSUM PRODUCTS MANUFACTURING FACILITY.</t>
  </si>
  <si>
    <t>BOILER, MIXER HOT WATER</t>
  </si>
  <si>
    <t>OH-0309</t>
  </si>
  <si>
    <t>TOLEDO SUPPLIER PARK- PAINT SHOP</t>
  </si>
  <si>
    <t>DAIMLER CHRYSLER CORPORATION</t>
  </si>
  <si>
    <t>THIS IS A MODIFICATION TO A PREVIOUSLY ISSUED PERMIT TO DAIMLER CHRYSLER CORPORATION RBLC#OH-0280. AREA IS NON-ATTAINMENT FOR OZONE SO NOX AND VOC ARE BOTH CONSIDERED NON-ATTAINMENT AND NOX IS ALSO PSD. NOX HAS ONLY BEEN CHECKED AS LAER (WITH ONLY ONE CHO</t>
  </si>
  <si>
    <t>BOILER (2), NO. 2 FUEL OIL</t>
  </si>
  <si>
    <t>FUEL OIL #2</t>
  </si>
  <si>
    <t>TWO BOILERS WITH LOW NOX BURNERS AND FLUE GAS RECIRCULATION. USING NATURAL GAS WITH #2 OIL BACKUP. TWO SET OF LIMITS, THIS ONE FOR #2 OIL. EACH BOILER IS RESTRICTED TO 250,000 GALLONS OF FUEL OIL PER ROLLING 12-MONTHS.</t>
  </si>
  <si>
    <t xml:space="preserve">LIMITS ARE FOR EACH BOILER. </t>
  </si>
  <si>
    <t>FLUE GAS RECIRCULATION WITH LOW NOX BURNER. GOOD COMBUSTION PRACTICES. CONTINUOUS EMISSION MONITORING SYSTEM.</t>
  </si>
  <si>
    <t xml:space="preserve">one of two units </t>
  </si>
  <si>
    <t>LOW NOX BURNER AND FGR.</t>
  </si>
  <si>
    <t>LNB</t>
  </si>
  <si>
    <t>KY-0068</t>
  </si>
  <si>
    <t>TOYOTA MOTOR MANUFACTURING, USA, INC</t>
  </si>
  <si>
    <t>KY</t>
  </si>
  <si>
    <t>KENTUCKY DEP, DIV FOR AIR QUALITY</t>
  </si>
  <si>
    <t>MODIFICATION OF AN AUTOMOBILE ASSEMBLY PLANT (THIRD REVISION OF PERMIT)</t>
  </si>
  <si>
    <t>BOILER (FUEL OIL)</t>
  </si>
  <si>
    <t>NO.2 FUEL OIL</t>
  </si>
  <si>
    <t>A SEPARATELY LISTED PROCESS SHOWS EMISSION LIMITS WHEN FIRING NATURAL GAS (PRIMARY FUEL). WHEN FIRING NO.2 FUEL OIL, ANNUAL OPERATING HOURS SHALL NOT EXCEED 2628 H/YR, 685.97 GAL/YR, AND 1.803 MMGAL/YR. THE ANNUAL HOURS OF OPERATION LIMIT AND THE ANNUAL F</t>
  </si>
  <si>
    <t>N/A</t>
  </si>
  <si>
    <t>LOW NOX BURNERS, W/O FLUE GAS RECIRC., GOOD COMBUSTION</t>
  </si>
  <si>
    <t>LOW NOX BURNERS, STAGED AIR, FLUE GAS RECIRCULA- TION. 3,4 AND 5 RANKED OPTIONS ARE SELECTED FROM 5 OPTIO</t>
  </si>
  <si>
    <t>AK-0033</t>
  </si>
  <si>
    <t>COMINCO RED DOG MINE</t>
  </si>
  <si>
    <t>COMINCO ALASKA, INC.</t>
  </si>
  <si>
    <t>HEATERS, ABCO, 3 UNITS</t>
  </si>
  <si>
    <t>ARCTIC DIESEL</t>
  </si>
  <si>
    <t>3 ABCO HEATERS OF 13.4 MMBTU/HR EACH. ONLY NOX AND VE FOR THIS PROCESS.</t>
  </si>
  <si>
    <t>FLUE GAS RECIRCULATION</t>
  </si>
  <si>
    <t>LIMIT BOILER USE TO 3600 H/YR</t>
  </si>
  <si>
    <t>USE OF LOW NOX BURNERS</t>
  </si>
  <si>
    <t xml:space="preserve">Limits based on manufacturer's emission factors: .0352 lb/MMBtu for natural gas and 0.106 lb/MMBtu for fuel oil. </t>
  </si>
  <si>
    <t>LA-0137</t>
  </si>
  <si>
    <t>NORTH BEND CARBON BLACK PLANT</t>
  </si>
  <si>
    <t>COLUMBIAN CHEMICALS COMPANY</t>
  </si>
  <si>
    <t>CARBON BLACK PLANT THAT PRODUCES RUBBER GRADE CARBON BLACK IN 3 UNITS AND INDUSTRIAL GRADE CARBON BLACK IN 5 UNITS AND THE HIGH FINENESS AREA. CARBON BLACK IS PRODUCED FROM FUEL OIL IN REACTORS AND COLLECTED IN BAGHOUSES. VENTS FROM THE BAGHOUSES ARE BURN</t>
  </si>
  <si>
    <t>STEAM BOILER</t>
  </si>
  <si>
    <t>FEEDSTOCK OIL</t>
  </si>
  <si>
    <t>CALCULATED BY CATC</t>
  </si>
  <si>
    <t>*AS IMPOSED BY PSD-LA-580(M-4), ISSUED JULY 11, 2005. ANNUAL NOX LIMIT FOR THE DRYER STACK (59), STEAM BOILER (62), MAIN COMBUSTION STACK (81), DRYER STACK (84), AND NEW TAIL GAS FLARE (123) ESTABLISHED AT 4140.30 TPY (ANNUAL MAXIMUM). PSD-LA-580(M-3) SET</t>
  </si>
  <si>
    <t>OK-0092</t>
  </si>
  <si>
    <t>VALERO ARDMORE REFINERY</t>
  </si>
  <si>
    <t>TPI PETROLEUM</t>
  </si>
  <si>
    <t>OK</t>
  </si>
  <si>
    <t>OKLAHOMA DEPARTMENT OF ENVIRONMENTAL QUALITY</t>
  </si>
  <si>
    <t>PETROLEUM REFINERY</t>
  </si>
  <si>
    <t>CRUDE OIL HEATER - UNIT 102A</t>
  </si>
  <si>
    <t>FUEL OIL</t>
  </si>
  <si>
    <t>CRUDE OIL HEATER - UNIT 102B</t>
  </si>
  <si>
    <t>MI-0355</t>
  </si>
  <si>
    <t>ABBOTT LABORATORIES, STURGIS PLANT</t>
  </si>
  <si>
    <t>ABBOTT LABORATORIES, ROSS PRODUCTS DIVISION</t>
  </si>
  <si>
    <t>MI</t>
  </si>
  <si>
    <t>MICHIGAN DEPT OF ENVIRONMENTAL QUALITY</t>
  </si>
  <si>
    <t>NUTRITIONAL PRODUCTS MANUFACTURER.</t>
  </si>
  <si>
    <t>BOILER, FUEL OIL</t>
  </si>
  <si>
    <t>FUEL OIL USED AS BACKUP</t>
  </si>
  <si>
    <t xml:space="preserve">Limit is based on combustion of #2 fuel oil. Limit for burning natural gas is 0.08 lb/MMbtu. </t>
  </si>
  <si>
    <t>AK-0060</t>
  </si>
  <si>
    <t>DUTCH HARBOR SEAFOOD PROCESSING FACILITY</t>
  </si>
  <si>
    <t>WESTWARD SEAFOODS, INC.</t>
  </si>
  <si>
    <t>FISH PROCESSING PLANT</t>
  </si>
  <si>
    <t>BOILER, FUEL OIL, (2)</t>
  </si>
  <si>
    <t>DISTILLATE OIL</t>
  </si>
  <si>
    <t>Throughput for each. Cleaver-Brooks firetube boiler, Model No. NCB-100-700-200. Boilers use a mixture of distillate fuel oil, fish oil, used oil.</t>
  </si>
  <si>
    <t>LOW NOX BURNERS AND GOOD COMBUSTION PRACTICE</t>
  </si>
  <si>
    <t>each</t>
  </si>
  <si>
    <t>WA-0313</t>
  </si>
  <si>
    <t>HANFORD</t>
  </si>
  <si>
    <t>UNITED STATES DEPARTMENT OF ENERGY</t>
  </si>
  <si>
    <t>RADIOACTIVE WASTE TREATMENT PLANT</t>
  </si>
  <si>
    <t>BOILERS, STEAM PLANT, (6)</t>
  </si>
  <si>
    <t>SIX HORIZONTAL-PACKAGED FIRE TUBE BOILERS. THREE ARE PERMITTED TO OPERATE 8760 H/YR EACH, AND THREE ARE PERMITTED TO OPERATE 3679 H/YR TOTAL.</t>
  </si>
  <si>
    <t>LOW NOX BURNERS, FLUE GAS RECIRCULATION, AND STEAM ATOMIZATION</t>
  </si>
  <si>
    <t>@ 3% O2</t>
  </si>
  <si>
    <t>*NE-0023</t>
  </si>
  <si>
    <t>BEATRICE POWER STATION</t>
  </si>
  <si>
    <t>NEBRASKA PUBLIC POWER DISTRICT</t>
  </si>
  <si>
    <t>PA-0204</t>
  </si>
  <si>
    <t>KIMBERLY CLARK/CHESTER PLANT</t>
  </si>
  <si>
    <t>KIMBERLY-CLARK TISSUE COMPANY</t>
  </si>
  <si>
    <t>OP INCORPORATES THE EXISTING OP # 23- 306-018</t>
  </si>
  <si>
    <t>BOILER, CIRCULATING FLUIDIZED BED</t>
  </si>
  <si>
    <t>BOILER LIMITED TO 8400 H/YR OPERATION AND FUEL OIL USAGE OF 170,000 GAL/YR. RACT OP ISSUED FOR NOX AND VOC SOURCES.</t>
  </si>
  <si>
    <t>Total, 3 Boilers</t>
  </si>
  <si>
    <t>SELECTIVE NON-CATALYTIC REDUCTION (SNCR) SYSTEM (UREA INJECTION)</t>
  </si>
  <si>
    <t>PPMVD @ 7% O2</t>
  </si>
  <si>
    <t>LOW NOX BURNER, OVERFIRE AIR, AND SCR.</t>
  </si>
  <si>
    <t>rolling 24 h avg</t>
  </si>
  <si>
    <t xml:space="preserve">incremental cost effectiveness: $1332/t pollutant removed </t>
  </si>
  <si>
    <t>LOW NOX BURNER, OVERFIRE AIR, SCR</t>
  </si>
  <si>
    <t xml:space="preserve">Incremental cost effectiveness: $1332/t pollutant removed. </t>
  </si>
  <si>
    <t>LOW NOX BURNERS, GOOD COMBUSTION PRACTICES SELECTIVE CATALYTIC REDUCTION (SCR)</t>
  </si>
  <si>
    <t>30 DAY AVG. EXCL. STARTUP/SHUTDOWN</t>
  </si>
  <si>
    <t>12 MO. AVG. INCL. STARTUP / SHUTDOWN</t>
  </si>
  <si>
    <t xml:space="preserve">COST EFFECTIVENESS BASED ON 30 DAY AVG. VALUE. </t>
  </si>
  <si>
    <t>AT THIS POINT, THE FLUE GAS HAS BEEN COOLED TO THE APPROPRIATE TEMPERATURE FOR SCR, SO IT NEXT PASSES THROUGH THE SCR REACTOR, WHERE NOX IS REDUCED TO FORM NITROGEN.</t>
  </si>
  <si>
    <t>Chart Summary</t>
  </si>
  <si>
    <t>Boiler Size</t>
  </si>
  <si>
    <t>Fuel</t>
  </si>
  <si>
    <t>&gt;250 mmbtu</t>
  </si>
  <si>
    <t>Solid</t>
  </si>
  <si>
    <t>Liquid</t>
  </si>
  <si>
    <t>Gas</t>
  </si>
  <si>
    <t>100-250 mmbtu</t>
  </si>
  <si>
    <t>&lt;100 mmbtu</t>
  </si>
  <si>
    <t>PM</t>
  </si>
  <si>
    <t>SO2</t>
  </si>
  <si>
    <t>VOC</t>
  </si>
  <si>
    <t>NOx</t>
  </si>
  <si>
    <t>AL-0107</t>
  </si>
  <si>
    <t>WELLBORN CABINET INC</t>
  </si>
  <si>
    <t>BOILER, 2</t>
  </si>
  <si>
    <t>WILL TEST COMPLIANCE BY TEST FOR NOX, CO, PM AND PM10</t>
  </si>
  <si>
    <t>BOILER DESIGN AND COMBUSTION CONTROL: OXYGEN TRIM,STAGED COMBUSTION, STEAM INJECTION,AND OVERFIRE AIR.</t>
  </si>
  <si>
    <t>OH-0244</t>
  </si>
  <si>
    <t>DUKE SOLUTIONS EVENDALE LLC</t>
  </si>
  <si>
    <t>Duke Energy</t>
  </si>
  <si>
    <t>STEAM AND ELECTRIC PRODUCING FACILITY</t>
  </si>
  <si>
    <t>BOILER, WOOD WASTE</t>
  </si>
  <si>
    <t xml:space="preserve">The NOX emission rate from the stack test was 0.45 LB/MMBTU </t>
  </si>
  <si>
    <t>NC-0093</t>
  </si>
  <si>
    <t>GREENVILLE SAWMILL</t>
  </si>
  <si>
    <t>WEYERHAEUSER COMPANY</t>
  </si>
  <si>
    <t>SAWMILL PRODUCING DIMENSION LUMBER FROM SOUTHERN YELLOW PINE</t>
  </si>
  <si>
    <t>THERMAL OIL HEATER</t>
  </si>
  <si>
    <t>STAGED COMBUSTION</t>
  </si>
  <si>
    <t>AL-0122</t>
  </si>
  <si>
    <t>GULF STATES PAPER CORP</t>
  </si>
  <si>
    <t>TX-0345</t>
  </si>
  <si>
    <t>DIBOLL PARTICLEBOARD OPERATION</t>
  </si>
  <si>
    <t>TEMPLE-INLAND FOREST PRODUCTS CORPORATION</t>
  </si>
  <si>
    <t>TEMPLE-INLAND FOREST PRODUCTS CORP (TIFPC) OPERATES A PARTICLE BOARD PLANT. THE COMPANY REQUESTS THAT THE PERMITTED EMISSIONS RATES BE AMENDED TO MORE ACCURATELY REFLECT THE ACTUAL EMISSIONS AND PROPOSES TO INCREASE PRODUCTION THROUGH THE PARTICLEBOARD PLANT. IN ADDITION, THERE WILL BE CONTROL DEVICES ADDED TO THE DRYERS. FISCHER-KLOSTERMAN HIGH-EFFICIENCY CYCLONES WILL BE ADDED TO DRYERS 3 &amp; 4. ALSO, A VALVELESS REGENERATIVE THERMAL OXIDIZER (VRTO) WILL FOLLOW THE PARTICULATE CONTROL DEVICE ON DRYER 3. NO VISIBLE FUGITIVE PARTICULATE EMISSIONS SHALL LEAVE THE PLANT PROPERTY. DISPOSAL OF ASH MUST BE ACCOMPLISHED IN A MANNER WHICH WILL PREVENT THE ASH FROM BECOMING AIRBORNE. THERE SHALL BE NO OUTSIDE STORAGE OF SAWDUST MATERIAL. IN ORDER TO MINIMIZE FUGITIVE DUST EMISSIONS, THE HOLDER OF THIS PERMIT SHALL PERIODICALLY CLEAN AND/OR WASH THE TRUCK DUMP AREA. ALL WOOD DUST AND WOOD WASTES COLLECTED FROM THESE AREAS SHALL BE PROPERLY HANDLED TO PREVENT RE-ENTRAINMENT OF WOOD DUST INTO THE AIR. THE BURNER COVERED BY THIS PERMIT SHALL NOT OPERATE UNLESS THE ASSOCIATED DRYER'S AIR POLLUTION ABATEMENT EQUIPMENT IS IN GOOD WORKING ORDER. IF PARTICULATE NUISANCE CONDITIONS OCCUR, ADDITIONAL CONTROLS MAY BE REQUIRED. FOR THE PURPOSE OF DETERMINING OPERATIONAL REQUIREMENTS OF THE PROPOSED PROJECT, THE PLANT MAY EXHAUST DRYER NO. 3 THROUGH THE PILOT CONTROL DEVICE. THE TESTING PROGRAM SHALL NOT CONTINUE BEYOND SIX MONTHS AFTER THE INITIAL STARTUP OF THE PILOT CONTROL DEVICE.</t>
  </si>
  <si>
    <t>SANDER DUST BOILER, PB-44</t>
  </si>
  <si>
    <t>FUEL: EITHER PIPELINE SWEET NAT GAS (SUPPLEMENTAL) CONTAINING NO MORE THAN 5 GR S AND 0.25 GR H2S /100 DSCF OR WOOD CONTAINING NO MORE THAN 5% MOISTURE.</t>
  </si>
  <si>
    <t xml:space="preserve">STANDARD EMISSIONS CALCULATED FROM HEAT RATING AND HOURLY EMISSION LIMIT </t>
  </si>
  <si>
    <t>AR-0065</t>
  </si>
  <si>
    <t>WEST FRASER (SOUTH), INC. - HUTTIG MILL</t>
  </si>
  <si>
    <t>WEST FRAZIER (SOUTH), INC.</t>
  </si>
  <si>
    <t>PINE LUMBER MILL PROCESSING 230,000 MBF/YR</t>
  </si>
  <si>
    <t>BOILER, WELLONS</t>
  </si>
  <si>
    <t>WELLONS BOILER PRODUCES 20,700 LB/H OF STEAM TO BE USED IN DRYING KILNS.</t>
  </si>
  <si>
    <t>OVERFIRE AIR/LOW NOX COMBUSTION</t>
  </si>
  <si>
    <t>AL-0213</t>
  </si>
  <si>
    <t>NOX</t>
  </si>
  <si>
    <t>Year</t>
  </si>
  <si>
    <t>lb/mmbtu</t>
  </si>
  <si>
    <t>Number</t>
  </si>
  <si>
    <t>YEAR</t>
  </si>
  <si>
    <t>BOILER LIMITED TO FUEL OIL USAGE OF 170,000 GAL/YR. RACT OP ISSUED FOR NOX AND VOC SOURCES.</t>
  </si>
  <si>
    <t>VA-0267</t>
  </si>
  <si>
    <t>VPI POWER STATION</t>
  </si>
  <si>
    <t>VPI UNIVERSITY</t>
  </si>
  <si>
    <t>COAL-FIRED BOILER THAT PRODUCES STEAM TO GENERATE ELECTRICITY.</t>
  </si>
  <si>
    <t>BOILER, OVERFEED STOKER</t>
  </si>
  <si>
    <t>No. 11 boiler. Boiler produces steam for generation of electricity.</t>
  </si>
  <si>
    <t>TWO STORD INT'L SIDJ-4.5 DRYERS WITH RAY ROTARY BGE-700 BURNERS ARE INCLUDED IN THIS ENTRY. THE DRYERS WERE INSTALLED IN 1990. THE PERMITTEE MAY BLEND FISH OIL WITH DIESEL FUEL AND MAY ADD FISH OIL TO A USED OIL BLEND UNDER THE FOLLOWING CONDITIONS; PERMI</t>
  </si>
  <si>
    <t>HOT AIR DRYER (ID NO. 16)</t>
  </si>
  <si>
    <t>ONE ALFA-LAVAL KIX K4 (FME A/S) DRYER WITH MAXON OVENPAK 500-SP BURNER IS INCLUDED IN THIS ENTRY. THE INSTALLATION DATE WAS 1997. THE PERMITTEE MAY BLEND FISH OIL WITH DIESEL FUEL AND MAY ADD FISH OIL TO A USED OIL BLEND UNDER THE FOLLOWING CONDITIONS; PE</t>
  </si>
  <si>
    <t>LIMITED USE</t>
  </si>
  <si>
    <t xml:space="preserve">USING NATURAL GAS WITH BACKUP NO. 2 FUEL OIL. EMISSIONS BASED ON MFG. TESTED RATE FOR NATURAL GAS 0.005 LB/MMBTU AND 0.0054 LB/MMBTU WHEN BURNING #2 OIL. </t>
  </si>
  <si>
    <t>REDUCED HOURS OF OPERATION, ULTRA LOW SULFUR FUEL, AND GOOD COMBUSTION PRACTICE</t>
  </si>
  <si>
    <t>CLEAN FUEL AND GOOD COMBUSTION.</t>
  </si>
  <si>
    <t xml:space="preserve">LIMIT IS FOR EACH BOILER. </t>
  </si>
  <si>
    <t>VT-0016</t>
  </si>
  <si>
    <t>OMYA / VERPOL</t>
  </si>
  <si>
    <t>OMYA, INC. / Vermont Marble Power Division</t>
  </si>
  <si>
    <t>VT</t>
  </si>
  <si>
    <t>VERMONT AIR POLLUTION CONTROL DIVISION</t>
  </si>
  <si>
    <t>PRODUCTION OF FINELY GROUND CALCIUM CARBONATE MATERIALS</t>
  </si>
  <si>
    <t>BOILER, FIRE TUBE</t>
  </si>
  <si>
    <t># 2 FUEL OIL</t>
  </si>
  <si>
    <t>fire tube boiler, 600 hp, 20,700 lb steam/h. fuel: &lt; 0.3% S</t>
  </si>
  <si>
    <t>LOW SULFUR FUEL, GOOD OPERATING PRACTICE.</t>
  </si>
  <si>
    <t xml:space="preserve">regulatory basis: MSER - most stringent emission rate </t>
  </si>
  <si>
    <t>VT-0018</t>
  </si>
  <si>
    <t>AGRIMARK/ CABOT INC. (AMC)</t>
  </si>
  <si>
    <t>CHEESE MANUFACTURER</t>
  </si>
  <si>
    <t>BOILER, (2)</t>
  </si>
  <si>
    <t>#6 FUEL OIL</t>
  </si>
  <si>
    <t>Throughput for each boiler. ACCORDING TO THE PERMIT, SO2 EMISSIONS DO NOT VIOLATE AAQS - NO OTHER POLLUTANTS BESIDES PM LISTED.</t>
  </si>
  <si>
    <t>FUEL S &lt;= 1.5% BY WT</t>
  </si>
  <si>
    <t>AK-0058</t>
  </si>
  <si>
    <t>NORTHSTAR DEVELOPMENT FACILITY</t>
  </si>
  <si>
    <t>BP EXPLORATION (ALASKA) INC.</t>
  </si>
  <si>
    <t>OIL AND GAS EXPLORATION FACILITY</t>
  </si>
  <si>
    <t>HEATERS</t>
  </si>
  <si>
    <t>SOURCE ID: 210B, 215, 216, 217, AND 218.</t>
  </si>
  <si>
    <t>GOOD COMBUSTION PRACTICE</t>
  </si>
  <si>
    <t xml:space="preserve">GOOD COMBUSTION PRACTICES. VISIBLE EMISSION LIMIT AS SURROGATE FOR PARTICULATE MATTER EMISSION LIMIT. </t>
  </si>
  <si>
    <t>GOOD COMBUSTION MANAGEMENT, OPACITY LIMIT</t>
  </si>
  <si>
    <t xml:space="preserve">Limit is opacity limit of 20% opacity, 6 min avg. Vendor specifications for these boilers are: 0.025 lb/mmbtu and 0.015 gr/dscf. </t>
  </si>
  <si>
    <t>Sulfur Dioxide (SO2)</t>
  </si>
  <si>
    <t>THE SULFUR CONTENT OF NO.2 FUEL SHALL NOT EXCEED 0.3%.</t>
  </si>
  <si>
    <t>SULFUR CONTENT OF FUEL OIL SHALL NOT EXCEED 0.15% BY WEIGHT.</t>
  </si>
  <si>
    <t>PPM</t>
  </si>
  <si>
    <t>AVERAGED OVER A PERIOD OF 3 H</t>
  </si>
  <si>
    <t>CALCULATED FROM 500 PPM</t>
  </si>
  <si>
    <t xml:space="preserve">BACT: FUEL SULFUR LIMIT STATE: EMISSION LIMIT 1 </t>
  </si>
  <si>
    <t>ENSURE THE EMISSION LIMIT IS MET BY USING FUEL OIL WITH A SULFUR CONTENT NOT TO EXCEED 0.15% BY WEIGHT.</t>
  </si>
  <si>
    <t>TO ENSURE COMPLIANCE WITH THE EMISSION LIMIT, THE SULFUR CONTENT OF THE FUEL OIL SHALL NOT EXCEED 0.15% BY WEIGHT.</t>
  </si>
  <si>
    <t xml:space="preserve">BACT: FUEL SULFUR CONTENT LIMIT STATE: EMISSION LIMIT 1 AND FUEL RESTRICTION </t>
  </si>
  <si>
    <t>SULFUR CONTENT OF FUEL OIL SHALL NOT EXCEED 0.15% BY WEIGHT</t>
  </si>
  <si>
    <t xml:space="preserve">BACT: FUEL SULFUR CONTENT LIMIT STATE: EMISSION LIMIT 1 AND SULFUR RESTRICTION TO FUEL </t>
  </si>
  <si>
    <t xml:space="preserve">BACT: FUEL SULFUR CONTENT LIMITS STATE: EMISSION LIMIT 1 AND SULFUR CONTENT LIMIT TO FUEL </t>
  </si>
  <si>
    <t>CONVERTED FROM 500 PPM</t>
  </si>
  <si>
    <t xml:space="preserve">BACT: FUEL SULFUR CONTENT LIMIT STATE: EMISSION LIMIT 1 AND SULFUR CONTENT RESTRICTION TO THE FUEL </t>
  </si>
  <si>
    <t xml:space="preserve">BACT: FUEL SULFUR CONTENT LIMIT STATE: EMISSION LIMIT 1 AND SULFUR CONTENT RESTRICTION TO THE FUEL. </t>
  </si>
  <si>
    <t xml:space="preserve">BACT: FUEL SULFUR CONTENT LIMITS STATE: EMISSION LIMIT 1 AND SULFUR CONTENT RESTRICTION TO THE FUEL. </t>
  </si>
  <si>
    <t>FUEL CONTENT NO GREATER THAN 0.3 WEIGHT PERCENT SULFUR</t>
  </si>
  <si>
    <t>ACCORDING TO NSPS THESE PROCESS UNITS SHALL NOT COMBUST DISTILLATE OIL THAT CONTAINS GREATER THAN 0.5 WEIGHT PERCENT FUEL IN THE CPP-606 BOILERS. ACCORDING TO THIS PERMIT, THE CPP-606 AND INTEC PORTABLE BOILERS SHALL NOT COMBUST FUEL WITH GREATER THAN 0.3</t>
  </si>
  <si>
    <t>LOW SULFUR FUEL 0.3% SULFUR BY WEIGHT</t>
  </si>
  <si>
    <t>LOW SULFUR FUEL, 0.3% SULFUR BY WEIGHT</t>
  </si>
  <si>
    <t>FUEL SULFUR LIMITS: USED OIL BLENDS LIMITED TO 0.5% SULFUR BY WEIGHT</t>
  </si>
  <si>
    <t xml:space="preserve">No emission rate limit -- fuel sulfer limit is BACT. APPLICABLE TO SOURCES ID NO. 217 AND 218 WHICH ARE CAPABLE OF OPERATING ON USED OIL OR FUEL BLENDED WITH USED OIL. </t>
  </si>
  <si>
    <t>ACCORDING TO SIP AND NSPS, USE LIQUID FUEL WITH A SULFUR CONTENT NO GREATER THAN 0.075% BY WEIGHT EXCEPT AS DESCRIBED UNDER THE PROCESS NOTES. GOOD AIR POLLUTION CONTROL PRACTICES ACCORDING TO NSPS.</t>
  </si>
  <si>
    <t>CALCULATED, EACH</t>
  </si>
  <si>
    <t>USE DIESEL FUEL WITH A SULFUR CONTENT NO GREATER THAN 0.075% BY WEIGHT EXCEPT AS DESCRIBED UNDER THE PROCESS NOTES.</t>
  </si>
  <si>
    <t>LOW SULFUR OIL (NO PERCENTAGES GIVEN)</t>
  </si>
  <si>
    <t xml:space="preserve">Using AP-42 emission factor of 0.6 lb/million cubic feet and manufacturer's data 0.21 lb SO2/mmBtu on #2 fuel oil or may opt for burning oil with no greater than 0.5 weight % sulfur. For each shipment of oil, the supplier shall provide the sulfur content </t>
  </si>
  <si>
    <t>SULFUR CONTENT OF FEEDSTOCK TO 3 RUBBER GRADE UNITS &lt;= 3% BY WEIGHT; SULFUR CONTENT OF FEEDSTOCK TO 5 INDUSTRIAL GRADE UNITS &lt;= 1.5% BY WEIGHT.</t>
  </si>
  <si>
    <t>*AS IMPOSED BY PSD-LA-580(M-4), ISSUED JULY 11, 2005. ANNUAL SO2 LIMIT FOR THE DRYER STACK (59), STEAM BOILER (62), MAIN COMBUSTION STACK (81), DRYER STACK (84), AND NEW TAIL GAS FLARE (123) ESTABLISHED AT 15,095.70 TPY (ANNUAL MAXIMUM). PSD-LA-580(M-3) S</t>
  </si>
  <si>
    <t>LOW SULFUR FUEL: &lt; 0.3 % S BY WT</t>
  </si>
  <si>
    <t xml:space="preserve">BACT is the use of low sulfur fuel. No emission rate limits. </t>
  </si>
  <si>
    <t>LOW SULFUR FUEL: SULFUR RESTRICTION OF .24% S BY WT FOR A JET A AND DIESEL NO. 2 FUEL BLEND.</t>
  </si>
  <si>
    <t xml:space="preserve">BACT is fuel sulfur limit. Mass balance calculations result in an estimated 122 ppmv. </t>
  </si>
  <si>
    <t>LOW SULFUR FUEL.</t>
  </si>
  <si>
    <t xml:space="preserve">EMISSION LIMIT 1 EQUALS TO 0.05% S BY WEIGHT. </t>
  </si>
  <si>
    <t>Total Suspended Particulates</t>
  </si>
  <si>
    <t>Visible Emissions (VE)</t>
  </si>
  <si>
    <t>% OPACITY</t>
  </si>
  <si>
    <t>FOR &gt; 3 MIN IN ANY 1 H</t>
  </si>
  <si>
    <t xml:space="preserve">BACT IS CONSIDERED COMPLIANCE WITH STATE STANDARD 18 AAC 50.055 </t>
  </si>
  <si>
    <t>FOR &gt;3 MIN IN ANY 1 H</t>
  </si>
  <si>
    <t>GOOD OPERATIONS STANDARDS.</t>
  </si>
  <si>
    <t xml:space="preserve">TYPICAL OPERATION BEFORE AND DURING COMMISSIONING PERIOD, 2190 H. TYPICAL OPERATION AFTER COMMISSIONING PERIOD, 0 H/YR. </t>
  </si>
  <si>
    <t>HEATERS, SMALL, 45 UNITS</t>
  </si>
  <si>
    <t>THESE SMALL HEATERS HAVE CAPACITIES FROM 0.1 MMBTU/HR TO 0.67 MMBTU/HR. PERMIT IMPOSES ONLY A VE LIMIT FOR THESE SOURCES.</t>
  </si>
  <si>
    <t>6 MIN AV</t>
  </si>
  <si>
    <t>FOR 1 6 MIN PERIOD /H</t>
  </si>
  <si>
    <t xml:space="preserve">VE used as surrogate for PM10 emissions </t>
  </si>
  <si>
    <t>FOR NO MORE THAN 3 MIN/H, EACH</t>
  </si>
  <si>
    <t>FOR NO MORE THAN 3 MIN/H</t>
  </si>
  <si>
    <t>6-minute average</t>
  </si>
  <si>
    <t>GOOD COMBUSTION, CLEAN FUEL</t>
  </si>
  <si>
    <t>6 min avg</t>
  </si>
  <si>
    <t xml:space="preserve">Basis is state rule, opacity used as limit for PM10 BACT. </t>
  </si>
  <si>
    <t>AS A 6-MINUTE AVERAGE</t>
  </si>
  <si>
    <t xml:space="preserve">OPACITY AT ANY STACK FROM EITHER BOILER. </t>
  </si>
  <si>
    <t>Volatile Organic Compounds (VOC)</t>
  </si>
  <si>
    <t xml:space="preserve">ADDITIONAL VOC LIMIT IS 50 PPMVD @ 7% O2. </t>
  </si>
  <si>
    <t xml:space="preserve">ADDITIONAL EMISSION LIMIT: 0.005 LB/MMBTU. </t>
  </si>
  <si>
    <t xml:space="preserve">Using manufacturers test data factors: 8 lb VOC/1,000,000 lb air for natural gas, and 15 lb VOC/1,000,000 lb air for fuel oil. </t>
  </si>
  <si>
    <t>VA-0278</t>
  </si>
  <si>
    <t>VCU EAST PLANT</t>
  </si>
  <si>
    <t>Virginia Commonwealth University</t>
  </si>
  <si>
    <t>STEAM GENERATING PLANT AT UNIVERSITY</t>
  </si>
  <si>
    <t>AUXILLARY BOILER</t>
  </si>
  <si>
    <t>AUXILIARY BOILER</t>
  </si>
  <si>
    <t>OR-0040</t>
  </si>
  <si>
    <t>KLAMATH GENERATION, LLC</t>
  </si>
  <si>
    <t>Throughput for each. Used to boost steam during peak generating periods.</t>
  </si>
  <si>
    <t>DLN COMBUSTION AND SCR</t>
  </si>
  <si>
    <t xml:space="preserve">Limit applies at all times, including startup and shut down. </t>
  </si>
  <si>
    <t>VA-0270</t>
  </si>
  <si>
    <t>VIRGINIA COMMONWEALTH UNIVERSITY</t>
  </si>
  <si>
    <t>BOILER NATUAL GAS</t>
  </si>
  <si>
    <t>This is one of 3 boilers</t>
  </si>
  <si>
    <t>GOOD COMBUSTION PRACTICES. LOW NOX COMBUSTION AND FGR. CEM SYSTEM.</t>
  </si>
  <si>
    <t>IN-0075</t>
  </si>
  <si>
    <t>GRAIN PROCESSING CORP.</t>
  </si>
  <si>
    <t>IN</t>
  </si>
  <si>
    <t>INDIANA DEPT OF ENV MGMT, OFC OF AIR</t>
  </si>
  <si>
    <t>BOILERS NO. 1 &amp; 2</t>
  </si>
  <si>
    <t>NATURAL GAS/ALCOHOL</t>
  </si>
  <si>
    <t>STACK TEST REQUIRED BY PERMIT, NOT YET CONSTRUCTED. BOILER NO.1 (UP51A), BOILER NO.2 (UP51B).</t>
  </si>
  <si>
    <t>LOW NOX BURNERS AND FLUE GAS RECIRCULATION (FGR)</t>
  </si>
  <si>
    <t>NJ-0031</t>
  </si>
  <si>
    <t>UNIVERSITY OF MEDICINE &amp; DENTISTRY OF NEW JERSEY</t>
  </si>
  <si>
    <t>BOILER, NATURAL GAS FIRED, 3</t>
  </si>
  <si>
    <t>SEPARATELY LISTED PROCESS SHOWS EMISSION LIMITS WHEN FIRING NO.6 FUEL OIL (SECONDARY FUEL).</t>
  </si>
  <si>
    <t>AL-0115</t>
  </si>
  <si>
    <t>ALABAMA POWER COMPANY</t>
  </si>
  <si>
    <t>AL</t>
  </si>
  <si>
    <t>ALABAMA DEPT OF ENVIRONMENTAL MGMT</t>
  </si>
  <si>
    <t>BOILER, NAT GAS</t>
  </si>
  <si>
    <t>NATURAL GAS IS PRIMARY FUEL WITH FUEL OIL, USED OIL AND HYDROGEN BACKUP. SEPARATELY LISTED PROCESSES SHOW EMISSION LIMITS WHEN FIRING ALTERNATIVE FUELS.</t>
  </si>
  <si>
    <t>DUCT BURNER</t>
  </si>
  <si>
    <t>NAT GAS/HYDROGEN</t>
  </si>
  <si>
    <t>BOILER, HYDROGEN</t>
  </si>
  <si>
    <t>HYDROGEN</t>
  </si>
  <si>
    <t>BOILER, COMBINED FUEL (NAT GAS/HYDROGEN)</t>
  </si>
  <si>
    <t>NAT GAS/HYDRO COMBO</t>
  </si>
  <si>
    <t>BOILERS, NATURAL GAS, (3)</t>
  </si>
  <si>
    <t>ADDITIONAL THROUGHPUT INFORMATION: 125 MMBTU/H, EACH.</t>
  </si>
  <si>
    <t>LOW NOX FUEL, W/O FLUE GAS RECIRCULATION, GOOD COMBUSTION. LIMIT IS 1 HR AVG.</t>
  </si>
  <si>
    <t>PA-0152</t>
  </si>
  <si>
    <t>PEI POWER</t>
  </si>
  <si>
    <t>PA</t>
  </si>
  <si>
    <t>PENNSYLVANIA DEP, BUR OF AIR QUAL CTRL</t>
  </si>
  <si>
    <t>BOILER, CFB, MODIFIED</t>
  </si>
  <si>
    <t>LANDFILL GAS</t>
  </si>
  <si>
    <t>MFG. BY DB RILEY AND FOSTER WHEELER</t>
  </si>
  <si>
    <t>LNB WITH FGR</t>
  </si>
  <si>
    <t>BOILER, B-20A</t>
  </si>
  <si>
    <t>H2 WASTE &amp; NAT GAS</t>
  </si>
  <si>
    <t>HYDROGEN WASTE GAS AND PIPELINE QUALITY, SWEET NAT GAS CONTAINING NO &gt;0.25 GR H2S AND 5 GR TOTAL S/100 DSCF. SCC CODE FOR NATURAL GAS CHOSEN FOR THE PURPOSE OF THIS DATABASE.</t>
  </si>
  <si>
    <t>NONE INDICATED.</t>
  </si>
  <si>
    <t xml:space="preserve">EMISSION LIMIT IN STANDARDIZED UNITS CALCULATED FROM THE HOURLY EMISSION LIMIT AND THE THROUGHPUT. </t>
  </si>
  <si>
    <t>BOILER, TRANE MURRAY, NAT GAS</t>
  </si>
  <si>
    <t>No add-on controls. See separate process for backup fuel (No. 2 oil) requirements.</t>
  </si>
  <si>
    <t>HEATER, CRUDE VACUUM UNIT FEED (H-20002)</t>
  </si>
  <si>
    <t>HEATER BURNS NATURAL GAS AND REFINERY OFF GAS.</t>
  </si>
  <si>
    <t xml:space="preserve">*AS SET BY PSD-LA-584(M-3), DATED SEPTEMBER 20, 2002. PSD-LA-584(M-2) ORIGINALLY ESTABLISHED LIMITS AT 0.03 LB/MMBTU, 4.5 LB/H (HOURLY MAXIMUM), AND 19.7 T/YR (ANNUAL MAXIMUM). </t>
  </si>
  <si>
    <t>HEATER, NO. 4 CTU (H-4050)</t>
  </si>
  <si>
    <t>UNIT BURNS NATURAL GAS AND REFINERY OFF GAS. FORMERLY IDENTIFIED AS H-40001</t>
  </si>
  <si>
    <t xml:space="preserve">*AS SET BY PSD-LA-584(M-3), DATED SEPTEMBER 20, 2002. PSD-LA-584(M-2) ORIGINALLY ESTABLISHED LIMITS AT 7.1 LB/H (HOURLY MAXIMUM) AND 33.1 T/YR (ANNUAL MAXIMUM). </t>
  </si>
  <si>
    <t>BOILERS AND HEATERS</t>
  </si>
  <si>
    <t>FUELS ARE NATURAL GAS AND REFINERY FUEL GAS. H2S CONCENTRATION &lt; 162 PPMV OR 0.1 GR/DSCF</t>
  </si>
  <si>
    <t>AK-0037</t>
  </si>
  <si>
    <t>KENAI REFINERY</t>
  </si>
  <si>
    <t>TESORO ALASKA COMPANY</t>
  </si>
  <si>
    <t>THIS PERMIT REVISES THE PERMIT TERMS AND CONDITIONS OF AIR QUALITY PERMIT TO OPERATE NO. 9323-AA008 AND RESCINDS CONSTRUCTION PERMIT NO. 9723-AC004. THIS PERMIT ALLOWS THE USE OF REFINERY GAS IN SPECIFIED HEATERS, AN INCREASE IN NATURAL GAS HYDROGEN SULFI</t>
  </si>
  <si>
    <t>CRUDE HEATER, H101A</t>
  </si>
  <si>
    <t>NATURAL GAS*</t>
  </si>
  <si>
    <t xml:space="preserve">ESTIMATED EMISSIONS ARE 153.3 T/YR, BUT THIS IS NOT AN EMISSION LIMIT. </t>
  </si>
  <si>
    <t>CRUDE HEATER, H101B</t>
  </si>
  <si>
    <t>DESIGN CAPACITY IS 165.0 MMBTU/H BUT AUTHORIZED RATED CAPACITY IS 1 MMBTU/H. *SOURCE BURNS COMBINATION OF REFINERY GAS, NATURAL GAS, AND LIQUID PETROLEUM GAS. IT IS NOT SPECIFIIED WHICH TYPE OF FUEL IS PRIMARY.</t>
  </si>
  <si>
    <t xml:space="preserve">ESTIMATED EMISSIONS ARE 43.4 T/YR, BUT THIS IS NOT A LIMIT. </t>
  </si>
  <si>
    <t>TX-0395</t>
  </si>
  <si>
    <t>DIAMOND SHAMROCK MCKEE PLANT</t>
  </si>
  <si>
    <t>DIAMOND SHAMROCK REFINING COMPANY</t>
  </si>
  <si>
    <t>NO. 1 REFORMER CHARGE HEATER</t>
  </si>
  <si>
    <t>REFINERY GAS</t>
  </si>
  <si>
    <t>NO 1 INTERHEATER</t>
  </si>
  <si>
    <t>FURNACE HF-01</t>
  </si>
  <si>
    <t>200 MMBTU/H AVE. FEEDSTOCK FOR THE FURNACES IS USUALLY ETHANE OR A 70%/30% THEANE/PROPANE MIXTURE.</t>
  </si>
  <si>
    <t xml:space="preserve">ADDITIONAL LIMITS: 0.060 LB/MMBTU ROLLING 12-MO AV. NOX LIMITS ARE NOT APPLICABLE WHEN THE CRACKING FURNACE IS IN ITS DECOKING CYCLE; HOWEVER THE NOX MASS EMISSIONS RATES SPECIFIED SHALL NOT BE EXCEEDED WHEN THE FURNACE IS IN ITS DECOKING CYCLE. </t>
  </si>
  <si>
    <t>LIMITED OPERATION OF 3600 H/YR</t>
  </si>
  <si>
    <t>BOILER NO. 12</t>
  </si>
  <si>
    <t>EMISSION PT NO: BOILER-12. SHALL BE SHUTDOWN.</t>
  </si>
  <si>
    <t>BTU-NO. 1 REACTOR FEED HEATER</t>
  </si>
  <si>
    <t>EMISSION POINT NO. BTU-HF103.</t>
  </si>
  <si>
    <t>SEE NOTES</t>
  </si>
  <si>
    <t xml:space="preserve">ADDITIONAL EMISSION LIMITS: PRE-INSTALLATION OF SCR: 8.50 LB/H AND 37.30 T/YR. </t>
  </si>
  <si>
    <t>ISOM II WEST REACTOR FEED HEATER</t>
  </si>
  <si>
    <t>EMISSION POINT NO. BTU-HF106.</t>
  </si>
  <si>
    <t xml:space="preserve">ADDITIONAL EMISSION LIMITS APPLICABLE PRIOR TO INSTALLATION OF SCR: 7.30 LB/H AND 32.00 T/YR. </t>
  </si>
  <si>
    <t>ORTHOXYLENE II HEATER</t>
  </si>
  <si>
    <t>EMISSION POINT NO.: ORTHOII-H2.</t>
  </si>
  <si>
    <t xml:space="preserve">ADDITIONAL EMISSION LIMITS APPLICABLE PRIOR TO INSTALLATION OF SCR: 15.80 LB/H AND 69.40 T/YR. </t>
  </si>
  <si>
    <t>CA-1113</t>
  </si>
  <si>
    <t>PRAXAIR</t>
  </si>
  <si>
    <t>CA</t>
  </si>
  <si>
    <t>SOUTH COAST AQMD, CA</t>
  </si>
  <si>
    <t>HEATER-OTHER PROCESS</t>
  </si>
  <si>
    <t>WASTE GAS</t>
  </si>
  <si>
    <t>SCR SYSTEM</t>
  </si>
  <si>
    <t>PPMVD @ 3% O2</t>
  </si>
  <si>
    <t>1H</t>
  </si>
  <si>
    <t>TN-0153</t>
  </si>
  <si>
    <t>WILLIAMS REFINING &amp; MARKETING, L.L.C.</t>
  </si>
  <si>
    <t>MEMPHIS AND SHELBY CO HEALTH DEPT, TN</t>
  </si>
  <si>
    <t>BOILER, NO. 10</t>
  </si>
  <si>
    <t>annual capacity factor (ACF) for natural gas, coal or oil shall not exceed 10%</t>
  </si>
  <si>
    <t>LA-0121</t>
  </si>
  <si>
    <t>CONVENT REFINERY</t>
  </si>
  <si>
    <t>MOTIVA ENTERPRISES LLC</t>
  </si>
  <si>
    <t>PERMIT IS TO MODIFY AN EXISTING FACILITY TO MANUFACTURE LOW SULFUR GASOLINE, BY INSTALLING A HYDRO- DESULFURIZATION UNIT (HDS-1) AND MODIFYING ITS SULFUR BLOCK AND H-OIL UNIT (VACUUM RESIDUUM UPGRADE UNIT).</t>
  </si>
  <si>
    <t>HDS-1 HEATER</t>
  </si>
  <si>
    <t>EMISSION POINT 96H-201</t>
  </si>
  <si>
    <t xml:space="preserve">EMISSION LIMIT IN STANDARDIZED UNITS CALCULATED BY DIVIDING THE HOURLY EMISSION LIMIT BY THE HOURLY THROUGHPUT: 5.6 LB/H / 140 MMBTU/H. </t>
  </si>
  <si>
    <t>AR-0070</t>
  </si>
  <si>
    <t>GENOVA ARKANSAS I, LLC</t>
  </si>
  <si>
    <t>ARKANSAS DEPT OF ENVIRONMENTAL QUALITY</t>
  </si>
  <si>
    <t>COMBINED CYCLE POWER PLANT</t>
  </si>
  <si>
    <t>2 DUCT BURNERS UNDER ANY SCENARIO. INFORMATION PROVIDED IS FOR EACH UNIT.</t>
  </si>
  <si>
    <t>LOW NOX BURNER/SCR</t>
  </si>
  <si>
    <t>BOILER, NATURAL GAS, (3)</t>
  </si>
  <si>
    <t>Throughput for each. The 3 boilers shall consume no more than 3,500 million cf of natural gas per year</t>
  </si>
  <si>
    <t>LOW NOX BURNERS, FLUE GAS RECIRCULATION, AND GOOD OPERATING PROCEDURES</t>
  </si>
  <si>
    <t>30-day rolling avg</t>
  </si>
  <si>
    <t>annual avg</t>
  </si>
  <si>
    <t>OK-0089</t>
  </si>
  <si>
    <t>TPI PETROLEUM INC., VALERO ARDMORE REFINERY</t>
  </si>
  <si>
    <t>TPI PETROLEUM INC.</t>
  </si>
  <si>
    <t>FACILITY PROCESSES MEDIUM AND SOUR CRUDE OILS FROM BOTH THE DOMESTIC AND FOREIGN MARKETS</t>
  </si>
  <si>
    <t>CRUDE UNIT HEATER, H-102A</t>
  </si>
  <si>
    <t>CRUDE UNIT HEATER, H-102B</t>
  </si>
  <si>
    <t>LA-0197</t>
  </si>
  <si>
    <t>ALLIANCE REFINERY</t>
  </si>
  <si>
    <t>CONOCOPHILLIPS CO</t>
  </si>
  <si>
    <t>LOW SULFUR GASOLINE FEED HEATER NO. 1</t>
  </si>
  <si>
    <t>AVERAGE HEAT INPUT = 115.10 MMBTU/H</t>
  </si>
  <si>
    <t>ULTRA LOW NOX BURNERS WITH INTERNAL FLUE GAS RECIRCULATION</t>
  </si>
  <si>
    <t>PA-0231</t>
  </si>
  <si>
    <t>UNITED REFINERY CO.</t>
  </si>
  <si>
    <t>UNITED REFINERY CO</t>
  </si>
  <si>
    <t>THE MODIFICATIONS INCLUDE THE INSTALLATION OF THREE NEW SOURCES AND MODS TO EXISTING SOURCES, THIS PERMIT ACTION IS SUBJECT TO SUBPARTS J,GGG QQQ OF THE NSPS, MACT SUBPARTS CC AND UUU AND NESHAPS SUBPARTS FF AND IS PSD FOR CO.</t>
  </si>
  <si>
    <t>NORTH CRUDE HEATER</t>
  </si>
  <si>
    <t>The north crude heater was modified by installing low NOx burners. The reduction of NOx emissions reduces the overall increase below significant levels allowing the project to net out" of NSR and PSD for NOx."</t>
  </si>
  <si>
    <t>Calculated using heat input</t>
  </si>
  <si>
    <t xml:space="preserve">Best available technology (BAT) review done. </t>
  </si>
  <si>
    <t>DELAYED COKER UNIT, HEATER</t>
  </si>
  <si>
    <t>The unit is subject to the NSPS 40 CFR Subpart J, Subpart GGG, Subpart QQQ. The unit is also subject to MACT standards in 40 CFR 63 Subpart CC, and NESHAP requirements in 40 CFR 61 Subpart FF.</t>
  </si>
  <si>
    <t>OK-0098</t>
  </si>
  <si>
    <t>PONCA CITY REF</t>
  </si>
  <si>
    <t>CONOCOPHILLIPS PONCA CITY REFINERY</t>
  </si>
  <si>
    <t>CRUDE OIL REFINERY</t>
  </si>
  <si>
    <t>CRUDE VACUUM UNIT, HEATER H-0016</t>
  </si>
  <si>
    <t>Compliance to be verified by stack testing</t>
  </si>
  <si>
    <t>365 day rolling average</t>
  </si>
  <si>
    <t>CRUDE CHARGE UNIT, HEATER H-0001</t>
  </si>
  <si>
    <t>Compliance to be verified by stack testing, then monitored with CEM</t>
  </si>
  <si>
    <t>365 day average</t>
  </si>
  <si>
    <t xml:space="preserve">Because of operational mode, heater is not able to reach 0.035 lb/mmbtu </t>
  </si>
  <si>
    <t>ID-0015</t>
  </si>
  <si>
    <t>J R SIMPLOT COMPANY - DON SIDING PLANT</t>
  </si>
  <si>
    <t>J R SIMPLOT COMPANY</t>
  </si>
  <si>
    <t>THE DON SIDING PLANT IS A PHOSPHATE FERTILIZER MANUFACTURING FACILITY. EMISSION UNITS REVIEWED FOR RACT INCLUDE: 300 SULFURIC ACID PLANT, 400 SULFURIC ACID PLANT, PHOSPHORIC ACID PLANT, RECLAIM COOLING TOWERS, GRANULATION I, GRANULATION II, GRANULATION II</t>
  </si>
  <si>
    <t>BOILER, 175 MMBTU/H</t>
  </si>
  <si>
    <t>HPB&amp;W BOILER</t>
  </si>
  <si>
    <t>LOW-NOX BURNER</t>
  </si>
  <si>
    <t>30-DAY ROLLING AVG</t>
  </si>
  <si>
    <t>OH-0241</t>
  </si>
  <si>
    <t>MILLER BREWING COMPANY - TRENTON</t>
  </si>
  <si>
    <t>MILLER BREWING COMPANY</t>
  </si>
  <si>
    <t>HAMILTON CO-SOUTHWESTERN OH APCA</t>
  </si>
  <si>
    <t>BEER BREWING AND PACKAGING.</t>
  </si>
  <si>
    <t>BOILER (2), NATURAL GAS</t>
  </si>
  <si>
    <t>TWO BOILERS, CAPABLE OF BURNING AND WITH LIMITS FOR COAL, NATURAL GAS, NUMBERS 2 AND 6 FUEL OILS. POUND PER HOUR LIMITS ARE FOR EACH BOILER; AND EXCEPT FOR VOC AND CO, ALL T/YR LIMITS ARE FOR BOTH BOILERS COMBINED. THESE LIMITS FOR THE NATURAL GAS.</t>
  </si>
  <si>
    <t>OVERFIRE AND SIDE FIRE AIR TO REDUCE FLAME TEMERATURE</t>
  </si>
  <si>
    <t>BOTH BOILERS TOGETHER, PER ROLLING 12-MO</t>
  </si>
  <si>
    <t>AUXILLIARY NAT. GAS FIRED BOILER (B25, S25)</t>
  </si>
  <si>
    <t>NATURAL GAS, GOOD COMBUSTION PRACTICES, LOW NOX BURNERS</t>
  </si>
  <si>
    <t>2000 H / 12 MO. ROLLING</t>
  </si>
  <si>
    <t xml:space="preserve">HIGH HEAT RELEASE RATE BOILER (NSPS LIMIT OF 0.2 LBS/MMBTU) </t>
  </si>
  <si>
    <t>VACUUM CRUDE CHARGE HEATER</t>
  </si>
  <si>
    <t>REFINERY FUEL GAS OR NG</t>
  </si>
  <si>
    <t>THIS UNIT IS IDENTIFIED BY EQUIPMENT ID # B-02100</t>
  </si>
  <si>
    <t>THREE-HOUR ROLLING AVG</t>
  </si>
  <si>
    <t>HYDROCRACKER UNIT MAIN FRACTIONATOR HEATER</t>
  </si>
  <si>
    <t>THIS UNIT IS IDENTIFIED BY EQUIPMENT ID # B-10500</t>
  </si>
  <si>
    <t>THREE HOUR ROLLING AVG</t>
  </si>
  <si>
    <t>CATALYTIC REFORMING UNIT CHARGE HEATER</t>
  </si>
  <si>
    <t>REFINERY FUEL GAS AND NATURAL GAS</t>
  </si>
  <si>
    <t>THIS UNIT IS IDENTIFIED BY EQUIPMENT ID # B-05110</t>
  </si>
  <si>
    <t>CATALYTIC REFORMING UNIT INTERHEATER NO. 1</t>
  </si>
  <si>
    <t>THIS EQUIPMENT IDENTIFIED BY EQUIPMENT ID # B-05120</t>
  </si>
  <si>
    <t>3-HOUR AVERAGE</t>
  </si>
  <si>
    <t>CATALYTIC REFORMING UNIT INTERHEATER NO. 2</t>
  </si>
  <si>
    <t>THIS EQUIPMENT IS IDENTIFIED BY ID # B-05130</t>
  </si>
  <si>
    <t>DISTILLATE HYDROTREATER SPLITTER REBOILER</t>
  </si>
  <si>
    <t>THIS EQUIPMENT IDENTIFIED BY ID # B-08509</t>
  </si>
  <si>
    <t>BUTANE CONVERSION UNIT ISOSTRIPPER REBOILER</t>
  </si>
  <si>
    <t>THIS EQUIPMENT IDENTIFIED BY ID # B-15110</t>
  </si>
  <si>
    <t>MIXED DISTILLATE HYDROHEATER REBOILER HEATER</t>
  </si>
  <si>
    <t>1.8 MMBTU AMINE REBOILER</t>
  </si>
  <si>
    <t>SWEET NATURAL GAS</t>
  </si>
  <si>
    <t>PYROLYSIS FURNACE (1010B)</t>
  </si>
  <si>
    <t>MMBtu/H</t>
  </si>
  <si>
    <t>REBOILER (1 AND 2)</t>
  </si>
  <si>
    <t>MMBtu</t>
  </si>
  <si>
    <t>LA-0204</t>
  </si>
  <si>
    <t>PLAQUEMINE PVC PLANT</t>
  </si>
  <si>
    <t>SHINTECH LOUISIANA LLC</t>
  </si>
  <si>
    <t>NEW 1.3 BILLION POUND PER YEAR PVC PLANT CONSISTING OF A CHLOR-ALKALI UNIT, AND EDC/VCM UNIT, AND A PVC UNIT.</t>
  </si>
  <si>
    <t>BOILERS A &amp; B (U-1 &amp; U-2)</t>
  </si>
  <si>
    <t>24-HR ROLLING AVG BASED ON A 1-HR AVG</t>
  </si>
  <si>
    <t>BOILERS C &amp; D (U-3 &amp; U-4)</t>
  </si>
  <si>
    <t>NC-0101</t>
  </si>
  <si>
    <t>FORSYTH ENERGY PLANT</t>
  </si>
  <si>
    <t>FORSYTH ENERGY PROJECTS, LLC</t>
  </si>
  <si>
    <t>NC</t>
  </si>
  <si>
    <t>FORSYTH COUNTY ENV AFFAIRS DEPT, NC</t>
  </si>
  <si>
    <t>AUXILLIARY BOILER</t>
  </si>
  <si>
    <t>LOW-NOX BURNERS, GOOD COMBUSTION CONTROL AND CLEAN BURNING, LOW-SULFUR FUEL (NATURAL GAS).</t>
  </si>
  <si>
    <t>based on 3-hour average</t>
  </si>
  <si>
    <t>MN-0062</t>
  </si>
  <si>
    <t>HEARTLAND CORN PRODUCTS</t>
  </si>
  <si>
    <t>INCLUDES 2 BOILERS</t>
  </si>
  <si>
    <t>NV-0043</t>
  </si>
  <si>
    <t>LASCO BATHWARE</t>
  </si>
  <si>
    <t>NV</t>
  </si>
  <si>
    <t>CLARK CO. DEPT. OF AIR QUALITY AND ENVIRONMENTAL MANAGEMENT</t>
  </si>
  <si>
    <t>A BATHWARE MANUFACTURING FACILITY</t>
  </si>
  <si>
    <t>FUEL BURNING FOR THERMOSETTING</t>
  </si>
  <si>
    <t>PROPANE</t>
  </si>
  <si>
    <t>A &amp; B VACUUM TOWER HEATERS (3-08 &amp; 4-08)</t>
  </si>
  <si>
    <t>MMBTU/H EA.</t>
  </si>
  <si>
    <t>NAPHTHA HYDROTREATER STRIPPER REBOILER HEATER (6-08) &amp; KHT STRIPPER REBOILER HEATER (10-08)</t>
  </si>
  <si>
    <t>6-08: 138.4 MMBTU/H 10-08: 121.8 MMBTU/H</t>
  </si>
  <si>
    <t>SATS GAS PLANT HOT OIL HEATER (14-08)</t>
  </si>
  <si>
    <t>REBOILER 2005-18 &amp; HEATERS F-15-02 (6-81), 2005-14, 2005-17, 2005-29, 2005-32, &amp; 2005-37</t>
  </si>
  <si>
    <t>6-81: 135 MM BTU/HR 2005-14: 195 MM BTU/HR 2005-17: 159 MM BTU/HR 2005-18: 231 MM BTU/HR 2005-29: 195 MM BTU/HR 2005-32: 159 MM BTU/HR 2005-37: 173 MM BTU/HR SOURCES ALSO FIRE NATURAL GAS.</t>
  </si>
  <si>
    <t>NC-0092</t>
  </si>
  <si>
    <t>RIEGELWOOD MILL</t>
  </si>
  <si>
    <t>INTERNATIONAL PAPER COMPANY</t>
  </si>
  <si>
    <t>NORTH CAROLINA DIV OF ENV MGMT</t>
  </si>
  <si>
    <t>PAPER MILL</t>
  </si>
  <si>
    <t>WOOD</t>
  </si>
  <si>
    <t>SNCR</t>
  </si>
  <si>
    <t>BOILERS, 2 , WELLONS</t>
  </si>
  <si>
    <t>THROUGHPUT FOR 2 BOILERS, COMBINED.</t>
  </si>
  <si>
    <t>VA-0255</t>
  </si>
  <si>
    <t>VA POWER - POSSUM POINT</t>
  </si>
  <si>
    <t>Virginia Power</t>
  </si>
  <si>
    <t>VA</t>
  </si>
  <si>
    <t>VIRGINIA ENVIRONMENTAL QUALITY AIR DIV.</t>
  </si>
  <si>
    <t>THIE PERMIT WAS AMENDED AND APPROVED ON 11/18/2002 FROM THE PERMIT THAT WAS DATED 10/05/2001.</t>
  </si>
  <si>
    <t>BOILER, TANGENTIALLY-FIRED, UNIT 4</t>
  </si>
  <si>
    <t>NATURAL GAS</t>
  </si>
  <si>
    <t>MMBTU/H</t>
  </si>
  <si>
    <t>Tangentially-fired boiler (unit 4) converted from coal to natural gas only.</t>
  </si>
  <si>
    <t>Nitrogen Dioxide (NO2)</t>
  </si>
  <si>
    <t>P</t>
  </si>
  <si>
    <t>LOW NITROGEN CONTENT FUEL AND GOOD COMBUSTION PRACTICES.</t>
  </si>
  <si>
    <t>T/YR</t>
  </si>
  <si>
    <t>LB/MMBTU</t>
  </si>
  <si>
    <t xml:space="preserve"> </t>
  </si>
  <si>
    <t>DUCT BURNERS</t>
  </si>
  <si>
    <t>DUCT BURNERS IN THE HEAT RECOVERY STEAM GENERATOR OF EACH GE 7F1 COMBUSTION TURBINE.</t>
  </si>
  <si>
    <t>N</t>
  </si>
  <si>
    <t>LB/MW</t>
  </si>
  <si>
    <t>GROSS ENERGY OUTPUT</t>
  </si>
  <si>
    <t>OR-0039</t>
  </si>
  <si>
    <t>COB ENERGY FACILITY, LLC</t>
  </si>
  <si>
    <t>Peoples Energy Resources</t>
  </si>
  <si>
    <t>OR</t>
  </si>
  <si>
    <t>OREGON DEPT OF ENVIRONMENTAL QUALITY</t>
  </si>
  <si>
    <t>POWER GENERATION FACILITY</t>
  </si>
  <si>
    <t>DUCT BURNERS, NATURAL GAS, (4)</t>
  </si>
  <si>
    <t>Throughput for each.</t>
  </si>
  <si>
    <t>B</t>
  </si>
  <si>
    <t>DLN COMBUSTORS AND SCR</t>
  </si>
  <si>
    <t>NG/J</t>
  </si>
  <si>
    <t>calculated</t>
  </si>
  <si>
    <t>MO-0051</t>
  </si>
  <si>
    <t>PROCTOR &amp; GAMBLE PAPER PRODUCTS</t>
  </si>
  <si>
    <t>Proctor &amp; Gamble Paper Products</t>
  </si>
  <si>
    <t>MO</t>
  </si>
  <si>
    <t>MISSOURI DNR, AIR POLL CONTROL PROGRAM</t>
  </si>
  <si>
    <t>SANITARY TISSUE &amp; TOWEL BUSINESS, EXPANSION TO EXISTING DIAPER MANUFACTURING PLANT</t>
  </si>
  <si>
    <t>TISSUE / PAPER MACHINES, (4), PROCESS HEATER</t>
  </si>
  <si>
    <t>MMCF/YR</t>
  </si>
  <si>
    <t>ADDITIONAL THROUGHPUT INFORMATION: 261 MMBTU/HR, EACH LOW NOX NATURAL GAS FIRED-BURNERS, GOOD COMBUSTION - P2 APPLIES TO ALL POLL. LIMITS FOR CO AND NOX ONLY.</t>
  </si>
  <si>
    <t>Nitrogen Oxides (NOx)</t>
  </si>
  <si>
    <t>LOW NOX NATURAL GAS FIRED BURNERS, GOOD COMBUSTION.</t>
  </si>
  <si>
    <t>TX-0259</t>
  </si>
  <si>
    <t>FREEPORT COGENERATION FACILITY</t>
  </si>
  <si>
    <t>BASF CORPORATION</t>
  </si>
  <si>
    <t>TX</t>
  </si>
  <si>
    <t>TEXAS COMMISSION ON ENVIRONMENTAL QUALITY (TCEQ)</t>
  </si>
  <si>
    <t>CONSTRUCTION OF A COGENERATION UNIT</t>
  </si>
  <si>
    <t>BOILER, B-20C</t>
  </si>
  <si>
    <t>H2-WASTE &amp; NAT GAS</t>
  </si>
  <si>
    <t>NONE INDICATED</t>
  </si>
  <si>
    <t>LB/H</t>
  </si>
  <si>
    <t>COMBINATION H2 &amp; NAT GAS</t>
  </si>
  <si>
    <t>WHEN FIRING NAT GAS</t>
  </si>
  <si>
    <t xml:space="preserve">THE EMISSION LIMIT WHEN FIRING A COMBINATION H2- WASTE AND NAT GAS IS 0.075 LB/MMBTU. </t>
  </si>
  <si>
    <t>LA-0119</t>
  </si>
  <si>
    <t>LAKE CHARLES REFINERY</t>
  </si>
  <si>
    <t>CONOCO INC.</t>
  </si>
  <si>
    <t>LA</t>
  </si>
  <si>
    <t>LOUISIANA DEPARTMENT OF ENV QUALITY</t>
  </si>
  <si>
    <t>PERMIT TO IMPLEMENT THE PETROZUATA SYNCRUDE PROJECT, ALLOWING REFINERY TO PROCESS A MIXTURE OF VIRGIN CRUDE AND CUTTER STOCK. SECURES A GUARANTEED CRUDE SUPPLY AND INCREASE PRODUCTION OF HEAVY PRODUCTS. MODIFICATION TO VARIOUS PROCESS UNITS WILL BE REQUIR</t>
  </si>
  <si>
    <t>NO. 3 CTU HEATER (H-1101)</t>
  </si>
  <si>
    <t>FUEL GAS</t>
  </si>
  <si>
    <t>ULTRA LOW NOX BURNERS</t>
  </si>
  <si>
    <t>LB/H*</t>
  </si>
  <si>
    <t>HOURLY MAXIMUM</t>
  </si>
  <si>
    <t>T/YR*</t>
  </si>
  <si>
    <t>ANNUAL MAXIMUM</t>
  </si>
  <si>
    <t>LB/MMBTU*</t>
  </si>
  <si>
    <t xml:space="preserve">*AS SET BY PSD-LA-584(M-3), DATED SEPTEMBER 20, 2002. PSD-LA-584(M-2) ORIGINALLY ESTABLISHED LIMITS AT 0.06 LB/MMBTU, 15.8 LB/H (HOURLY MAXIMUM), AND 69.2 T/YR (ANNUAL MAXIMUM). </t>
  </si>
  <si>
    <t>TX-0429</t>
  </si>
  <si>
    <t>VALERO REFINING CO. - TEXAS CITY</t>
  </si>
  <si>
    <t>VALERO REFINING CO. - TEXAS</t>
  </si>
  <si>
    <t>SITE IS A PETROLEUM REFINERY DESIGNED TO PROCESS CRUDE OIL INTO A VARIETY OF GASOLINES, DIESELS (INCLUDING LOW-S), AND DISTILLATE OILS</t>
  </si>
  <si>
    <t>mmbtu/h</t>
  </si>
  <si>
    <t>FRESH AIR FIRING MODE AT 251 MMBTU/H OR 112 MMBTU/H WITH TURBINE EXHAUST FIRING MODE.</t>
  </si>
  <si>
    <t>NM-0042</t>
  </si>
  <si>
    <t>DEMING ENERGY FACILITY</t>
  </si>
  <si>
    <t>DUKE ENERGY LUNA</t>
  </si>
  <si>
    <t>NM</t>
  </si>
  <si>
    <t>NEW MEXICO ENVIRONMENT DEPT/APC BUREAU</t>
  </si>
  <si>
    <t>THIS FACILITY WILL GENERATE APPROXIMATELY 640 MW (NOMINAL). IT WILL BE A COMBINED CYCLE FACILITY CONSISTING OF 2 GENERAL ELECTRIC PG7241 (FA) COMBUSTION TURBINES, 2 DUCT BURNERS, AN AUXILIARY BOILER, AND A COOLING TOWER. THE NOX FROM THE COMBUSTION TURBIN</t>
  </si>
  <si>
    <t>DB-1 &amp; DB-2 DUCT BURNER</t>
  </si>
  <si>
    <t>DB-1 AND DB-2 EMISSION LIMITS ARE FOR COMBINED DUCT BURNER/TURBINE OPERATION (LIMITS APPLY TO EACH BURNER) The DUCT BURNERS USED TO GENERATE MORE HEAT IN THE TURBINE EXHAUST STREAM.</t>
  </si>
  <si>
    <t>SELECTIVE CATALYTIC REDUCTION (SCR) AND DLN COMBUSTION</t>
  </si>
  <si>
    <t>TX-0339</t>
  </si>
  <si>
    <t>BAYTOWN OLEFINS PLANT</t>
  </si>
  <si>
    <t>EXXON MOBIL CHEMICAL COMPANY</t>
  </si>
  <si>
    <t>THE COMPANY PROPOSES TO ADD A NEW CRACKING FURNACE, FURNACE XGF-01, AND RELATED EQUIPMENT AT THE BAYTOWN OLEFINS PLANT (BOP). THE NEW FURNACE WILL ALLOW THE COMPANY TO INCREASE ETHYLENE PRODUCTION. THIS WILL BE EMISSION POINT NUMBER XGF-01-ST. THE AUTHORI</t>
  </si>
  <si>
    <t>COMBINED ANNUAL EMISSIONS, AF-01, CF-01 THRU GF-01</t>
  </si>
  <si>
    <t>THE BURNING RATE OF THE FOLLOWING FURNACES SHALL NOT EXCEED 350 MMBTU/H AVERAGED OVER AN OPERATING DAY: AF-01, CF-01, DF-01, EF-01, FF-01, AND GF-01. THE COMBINED BURNING RATE OF FURNACE AF-01 AND FURNACES CF-01 THRU GF-01 SHALL NOT EXCEED 1518 MMBTU/H AV</t>
  </si>
  <si>
    <t>COMBINED</t>
  </si>
  <si>
    <t>SEE ENTRIES FOR EACH UNIT</t>
  </si>
  <si>
    <t>FURNACE AF-01</t>
  </si>
  <si>
    <t>ETHANE</t>
  </si>
  <si>
    <t>FEEDSTOCK FOR THE FURNACES IS USUALLY ETHANE OR A 70%/30% ETHANE/PROPANE MIXTURE.</t>
  </si>
  <si>
    <t>HOURLY AV, SEE NOTES</t>
  </si>
  <si>
    <t>FROM FURNACES AF-01, CF-01, DF-01, EF-01, FF-01, GF-01: NOX EMISSIONS SHALL BE LIMITED TO 0.1 LB/MMBTU WHEN CRACKING LIQUID FEEDSTOCKS AND 0.13 LB/MMBTU WHEN CRACKING GASEOUS FEEDSTOCKS AS A ROLLING 12 MO AVE. NOX LIMITS ARE NOT APPLICABLE WHEN THE CRACKI</t>
  </si>
  <si>
    <t>FURNACE BF-01</t>
  </si>
  <si>
    <t>280 MMBTU/H AV. FEEDSTOCK FOR THE FURNACES IS USUALLY ETHANE OR A 70%/30% ETHANE/PROPANE MIXTURE.</t>
  </si>
  <si>
    <t>FURNACE CF-01</t>
  </si>
  <si>
    <t>FURNACE DF-01</t>
  </si>
  <si>
    <t>FEEDSTOCK FOR THE FURNACE IS USUALLY ETHANE OR A 70%/30% ETHANE/PROPANE MIXTURE.</t>
  </si>
  <si>
    <t>FURNACE EF-01</t>
  </si>
  <si>
    <t>FEEDSTOCK FOR THE FURNACES IS USALLY ETHANE OR A 70%/30% ETHANE/PROPANE MIXTURE.</t>
  </si>
  <si>
    <t>HOURLY AV</t>
  </si>
  <si>
    <t>FURNACE FF-01</t>
  </si>
  <si>
    <t>HOURLY AVERAGE</t>
  </si>
  <si>
    <t>FURNACE GF-01</t>
  </si>
  <si>
    <t>(2) FURNACES, IF-01 &amp; JF-01</t>
  </si>
  <si>
    <t>MMBTU/H, MAXIMUM</t>
  </si>
  <si>
    <t>299 MMBTU/H HOURLY AV THROUGHPUT. FEEDSTOCK FOR THE FURNACES IS USUALLY ETHANE OR A 70%/30% ETHANE/PROPANE MIXTURE.</t>
  </si>
  <si>
    <t>EACH</t>
  </si>
  <si>
    <t>ROLLING 12 MO. AV, EACH, SEE NOTES</t>
  </si>
  <si>
    <t xml:space="preserve">ADDITIONAL LIMITS OF: 0.12 LB/MMBTU ON AN HOURLY AVERAGE, AND 0.06 LB/MMBTU ROLLING 12 MO AVE. NOX LIMITS ARE NOT APPLICABLE WHEN THE CRACKING FURNACE IS IN ITS DECOKING CYCLE; HOWEVER THE NOX MASS EMISSIONS RATES SPECIFIED SHALL NOT BE EXCEEDED WHEN THE </t>
  </si>
  <si>
    <t>FURNACE OF-01</t>
  </si>
  <si>
    <t>HOURLY BASIS</t>
  </si>
  <si>
    <t>BOILER, POWER, COAL-FIRED</t>
  </si>
  <si>
    <t>POWER BOILER CAN FIRE COAL, NO. 6 FUEL OIL, OR BARK/WOOD FIBER SLUDGE.</t>
  </si>
  <si>
    <t>BOILER, POWER, WOODWASTE-FIRED</t>
  </si>
  <si>
    <t>WOODWASTE</t>
  </si>
  <si>
    <t>THROUGHPUT IS MAXIMUM PERMITTED HEAT INPUT RATE FOR BARK/WOOD FIBER SLUDGE/FOSSIL FUEL FIRING.</t>
  </si>
  <si>
    <t>PERMIT TO CONSTRUCT: 2-NG TURBINES, 250 MW TOTAL AND ONE AUX. BOILER, 73 MMBTU/HR, OIL FIRED</t>
  </si>
  <si>
    <t>AUXILIARY BOILER (OIL)</t>
  </si>
  <si>
    <t>THIS UNIT CAN BURN UP TO 289,000 GAL/YR OF DISTILATE OIL. THE LIMITS INDICATED HERE ARE FOR BURNING OIL. SEE THE PROCEESS AUXILIARY BOILER (NG) FOR EMISSION LIMITS WHILE BURNING NATURAL GAS.</t>
  </si>
  <si>
    <t>OPERATION LIMITED TO 500 HOURS PER YEAR.</t>
  </si>
  <si>
    <t>3 HOUR TEST AVG</t>
  </si>
  <si>
    <t xml:space="preserve">OPERATION LIMITED TO 500 HOURS PER YEAR. THIS UNIT CAN BURN UP TO 289,000 GAL/YR OF DISTILATE OIL. THE LIMITS INDICATED HERE ARE FOR BURNING OIL. SEE THE PROCEESS AUXILIARY BOILER (NG) FOR EMISSION LIMITS WHILE BURNING NATURAL GAS. </t>
  </si>
  <si>
    <t>FABRIC FILTER</t>
  </si>
  <si>
    <t xml:space="preserve">THE OUTLET PARTICULATE CONCENTRATION FROM EACH FABRIC FILTER CONTROL DEVICE SHALL NOT EXCEED 0.003 GR PER ACF. </t>
  </si>
  <si>
    <t>AK-0038</t>
  </si>
  <si>
    <t>NORTHSTAR DEVELOPMENT PROJECT</t>
  </si>
  <si>
    <t>BP EXPLORATION INC.</t>
  </si>
  <si>
    <t>PERMIT TO ESTABLISH AN OIL AND GAS PROCESSING FACILITY, TRANSPORTABLE DRILL RIG, CAMP INFRASTRUCTURE, AND EMISSION SOURCES ASSOCIATED WITH DEVELOPMENT DRILLING, PIPELINE TIE-IN, ON-ISLAND CONSTRUCTION ACTIVITIES, AND CRUDE OIL PROCESSING.</t>
  </si>
  <si>
    <t>GLYCOL SKID HEATER (DIESEL), UNIT NO. 14</t>
  </si>
  <si>
    <t>GLYCOL SKID HEATER ALSO USES NATURAL GAS AS FUEL, LISTED SEPARATELY. MAXIMUM OPERATION: DURING PRE-SEALIFT PERIOD, 8760 H; DURING COMMISSIONING PERIOD, 1848 H; AFTER COMMISSIONING PERIOD, 1000 H/YR.</t>
  </si>
  <si>
    <t>AV OVER 3 H</t>
  </si>
  <si>
    <t>PORTABLE HEATER, UNIT NO. 105-107</t>
  </si>
  <si>
    <t>TYPICAL OPERATION DURING COMMISSIONING PERIOD; 1848 H, TYPICAL OPERATION AFTER COMMISSIONING PERIOD, 8760 H/YR. PORTABLE HEATER AND BLOWER ENGINE ON PORTABLE HEATER ARE LISTED SEPARATELY FOR DATABASE.</t>
  </si>
  <si>
    <t>GOOD OPERATIONS PRACTICES</t>
  </si>
  <si>
    <t>AVERAGED OVER 3 H</t>
  </si>
  <si>
    <t>MISCELLANEOUS HEATERS</t>
  </si>
  <si>
    <t>EQUIPMENT PART OF CONSTRUCTION RESERVE POOL. TYPICAL OPERATION, 1440 H/YR.</t>
  </si>
  <si>
    <t>RIG BOILER, DIESEL, UNIT 206, 207</t>
  </si>
  <si>
    <t>PERMIT LISTS UNIT 6 AND 7 AS BOTH BURNING NATURAL GAS AND DIESEL-- LISTED SEPARATELY IN DATABASE. TYPICAL OPERATION DURING PRE-SEALIFT PERIOD, 8760 H; DURING COMMISSIONING PERIOD, 924 H; AFTER COMMISSIONING PERIOD, 8760 H/YR. DURING PRE-SEALIFT PERIOD AND</t>
  </si>
  <si>
    <t>GOOD OPERATIONS PRACTICES.</t>
  </si>
  <si>
    <t xml:space="preserve">BACT IS CONSIDERED COMPLIANCE WITH STATE STANDARD 18 AAC 50.055. </t>
  </si>
  <si>
    <t>HEATER (DIESEL), UNIT 208, 209</t>
  </si>
  <si>
    <t>PERMIT LISTS UNIT 208 AND 209 AS BURNING DIESEL FUEL AND NATURAL GAS. THESE ARE LISTED SEPARATELY IN DATABASE. DURING PRE-SEALIFT PERIOD AND COMMISSIONING PERIOD, UNITS MAY BE OPERATED WITH NATURAL GAS OR DIESEL FOR THE SAME AMOUNT OF TIME. DURING LONG-TE</t>
  </si>
  <si>
    <t>GOOD OPERATIONS PRACTICE</t>
  </si>
  <si>
    <t>HEATER (DIESEL), UNIT 210</t>
  </si>
  <si>
    <t>DURING PRE-SEALIFT PERIOD AND COMMISSIONING PERIOD, UNITS MAY BE OPERATED WITH NATURAL GAS OR DIESEL FOR THE SAME AMOUNT OF TIME. DURING LONG-TERM OPERATIONS, UNIT MAY BE RUN FULL-TIME ON NATURAL GAS, WITH DIESEL USE FOR 18 H/D AND UP TO 1,000 H/YR AS A B</t>
  </si>
  <si>
    <t>HEATERS, 4.0 MMBTU/H</t>
  </si>
  <si>
    <t>TYPICAL OPERATION BEFORE AND DURING COMMISSIONING PERIOD, 3672 H. TYPICAL OPERATION AFTER COMMISSIONING PERIOD, 0 H/YR.</t>
  </si>
  <si>
    <t>HEATERS, 35.0 MMBTU/H</t>
  </si>
  <si>
    <t>TYPICAL OPERATION BEFORE AND DURING COMMISSIONING PERIOD, 2976 H; TYPICAL OPERATION AFTER COMMISSIONING PERIOD, 0 H/YR.</t>
  </si>
  <si>
    <t>HEATERS, 2.0 MMBTU/H</t>
  </si>
  <si>
    <t>TYPICAL OPERATION BEFORE AND DURING COMMISSIONING PERIOD, 1128 H. TYPICAL OPERATION AFTER COMMISSIONING PERIOD, 0 H/YR.</t>
  </si>
  <si>
    <t>HEATERS, 20.0 MMBTU/H</t>
  </si>
  <si>
    <t>TYPICAL OPERATION BEFORE AND DURING COMMISSIONING PERIOD, 2190 H. TYPICAL OPERATION AFTER COMMISSIONING PERIOD, 0 H/YR.</t>
  </si>
  <si>
    <t>0.5 % SULFUR FUEL OIL.</t>
  </si>
  <si>
    <t>GR/DSCF @ 3% O2</t>
  </si>
  <si>
    <t>AK-0050</t>
  </si>
  <si>
    <t>DUTCH HARBOR PLANT</t>
  </si>
  <si>
    <t>UNISEA INC.</t>
  </si>
  <si>
    <t>THE DUTCH HARBOR PLANT IS A SEAFOOD PROCESSING FACILITY THAT PROCESSES FISH AND CRABS INTO EDIBLE PRODUCTS FOR HUMAN CONSUMPTION. BYPRODUCTS AND WASTE MATERIAL FROM THE OPERATION ARE PROCESSED INTO FISH MEAL.</t>
  </si>
  <si>
    <t>BOILERS (ID NOS. 9-10)</t>
  </si>
  <si>
    <t>LIQUID FUEL</t>
  </si>
  <si>
    <t>BHP, EACH</t>
  </si>
  <si>
    <t>THIS ENTRY INCLUDES 2 JOHNSTON PFTA-400-3LX-150S BOILERS. FOR PURPOSES OF DEFINING THE SCC AND PROCESS CODES, IT WAS ASSUMED THAT BHP MEANS BOILER HORSE POWER. THE PERMITTEE MAY BURN A USED OIL FUEL BLEND SUBJECT TO THE FOLLOWING CONDITIONS; PERMITTEE SHA</t>
  </si>
  <si>
    <t>GOOD AIR POLLUTION CONTROL PRACTICES ACCORDING TO NSPS.</t>
  </si>
  <si>
    <t>BOILER (ID NO. 11)</t>
  </si>
  <si>
    <t>BHP</t>
  </si>
  <si>
    <t>LOW EXCESS AIR/STAGED COMBUSTION AND A CONTINUOUS EMISSION MONITORING SYSTEM.</t>
  </si>
  <si>
    <t>TWO BOILERS, CAPABLE OF BURNING AND WITH LIMITS FOR COAL, NATURAL GAS, NUMBERS 2 AND 6 FUEL OILS. POUND PER HOUR LIMITS ARE FOR EACH BOILER; AND EXCEPT FOR VOC AND CO, ALL T/YR LIMITS ARE FOR BOTH BOILERS COMBINED. COAL USAGE FOR BOTH BOILERS TOGETHER NOT TO EXCEED 125,682 TONS/ROLLING 12 MONTHS. THESE LIMITS FOR THE COAL.</t>
  </si>
  <si>
    <t>ND-0020</t>
  </si>
  <si>
    <t>RICHARDTON PLANT</t>
  </si>
  <si>
    <t>RED TRAIL ENERGY, LLC</t>
  </si>
  <si>
    <t>ETHANOL PRODUCTION PLANT RATED AT 65 MILLION GALLONS PER YEAR.</t>
  </si>
  <si>
    <t>BOILER, COAL-FIRED</t>
  </si>
  <si>
    <t>LIGNITE</t>
  </si>
  <si>
    <t>BOILER ACTS AS A CONTROL DEVICE FOR THE DISTILLER'S GRAIN DRYERS , DISTILLATION COLUMNS AND BIOMETHANATOR (I.E. GASES FROM THESE PROCESSES ARE ROUTED TO THE BOILER FOR COMBUSTION).</t>
  </si>
  <si>
    <t>30 DAY ROLLING AVERAGE</t>
  </si>
  <si>
    <t>NE-0037</t>
  </si>
  <si>
    <t>CARGILL, INC.</t>
  </si>
  <si>
    <t>A WET CORN MILLING AND ETHANOL PRODUCTION FACILITY</t>
  </si>
  <si>
    <t>CIRCULATING FLUIDIZED BED BOILER</t>
  </si>
  <si>
    <t>ALLOWED TO COMBUST UP TO 20% BIOMASS BY HEAT CONTENT.</t>
  </si>
  <si>
    <t>COMBUSTION CONTROL PLUS SNCR</t>
  </si>
  <si>
    <t>30-DAY ROLLING AVERAGE</t>
  </si>
  <si>
    <t>30-DAY ROLLING AVERAGE/&lt;70% LOAD</t>
  </si>
  <si>
    <t>Done</t>
  </si>
  <si>
    <t>Don't Do</t>
  </si>
  <si>
    <t>Not Done</t>
  </si>
  <si>
    <t>Up</t>
  </si>
  <si>
    <t xml:space="preserve">Down </t>
  </si>
  <si>
    <t>Status</t>
  </si>
  <si>
    <t>Trend</t>
  </si>
  <si>
    <t>Down</t>
  </si>
  <si>
    <t>Flat</t>
  </si>
  <si>
    <t xml:space="preserve">ADDITIONAL LIMITS OF: 0.065 LB/MMBTU 12 MO ROLLING AV. NOX LIMITS ARE NOT APPLICABLE WHEN THE CRACKING FURNACE IS IN ITS DECOKING CYCLE; HOWEVER THE NOX MASS EMISSIONS RATES SPECIFIED SHALL NOT BE EXCEEDED WHEN THE FURNACE IS IN ITS DECOKING CYCLE. </t>
  </si>
  <si>
    <t>FURNACE QF-01</t>
  </si>
  <si>
    <t>265 MMBTU/H AV. FEEDSTOCK FOR THE FURNACES IS USUALLY ETHANE OR A 70%/30% ETHANE/PROPANE MIXTURE.</t>
  </si>
  <si>
    <t xml:space="preserve">ADDITIONAL LIMITS OF 0.068 LB/MMBTU ROLLING 12- MO AV. NOX LIMITS ARE NOT APPLICABLE WHEN THE CRACKING FURNACE IS IN ITS DECOKING CYCLE; HOWEVER THE NOX MASS EMISSIONS RATES SPECIFIED SHALL NOT BE EXCEEDED WHEN THE FURNACE IS IN ITS DECOKING CYCLE. </t>
  </si>
  <si>
    <t>(6) FURNACES, XAF-01 THRU XFF-01</t>
  </si>
  <si>
    <t>FEEDSTOCK FOR THE FURNACES IS USUALLY ETHANE OR A 70%/30% ETHANE/PROPANE MIXTURE. THE COMBINED BURNING RATE SHALL NOT EXCEED 1822 MMBTU/H ON A ROLLING 12-MO AV.</t>
  </si>
  <si>
    <t>EACH, SEE NOTES</t>
  </si>
  <si>
    <t xml:space="preserve">POLLUTANT LIMITS INCLUDE STARTUP / SHUTDOWN AND ATOMIZER CHANGEOUT. PERMITTEE MAY ONLY USE ACTUAL HOURS OF OPERATION WHEN DETERMINING TIME AVERAGED EMISSIONS. WHEN CONDUCTING MAINTENANCE ON CONTROL SYSTEM (ROUTINE ATOMIZER CHANGEOUT): 3491.8 POUNDS PER HOUR ON A 3-HOUR AVERAGE AND 1508.9 POUNDS PER HOUR ON A 24-HOUR AVERAGE. CONTROLLED EMISSIONS: SULFUR DIOXIDE EMISSIONS SHALL BE LIMITED TO 621 POUNDS PER HOUR AVERAGED OVER ANY CONSECUTIVE 3-HOUR PERIOD AND SULFUR DIOXIDE EMISSIONS SHALL BE LIMITED TO 589 POUNDS PER HOUR AVERAGED OVER ANY CONSECUTIVE 24-HOUR PERIOD </t>
  </si>
  <si>
    <t>PPMVD @7%O2</t>
  </si>
  <si>
    <t>8 H BASIS</t>
  </si>
  <si>
    <t>COMBUSTION CONTROLS</t>
  </si>
  <si>
    <t>STAGED COMBUSTION AND GOOD COMBUSTION PRACTICES</t>
  </si>
  <si>
    <t>PPM @ 3% O2</t>
  </si>
  <si>
    <t>NOT AVAILABLE, SEE NOTE</t>
  </si>
  <si>
    <t xml:space="preserve">PERMITTED LIMIT IS 300 PPM. EMISSION RATE LIMIT AS LB/MMBTU NOT AVAILABLE. </t>
  </si>
  <si>
    <t xml:space="preserve">PERMIT LIMIT IS 368 PPM. EMISSION LIMIT AS LB/MMBTU IS NOT AVAILABLE. </t>
  </si>
  <si>
    <t>GOOD COMBUSTION PRACTICES; LOW NOX BURNERS</t>
  </si>
  <si>
    <t>CALENDAR DAY AVG.</t>
  </si>
  <si>
    <t>12 MO. ROLLING INCL. STARTUP / SHUTDOWN</t>
  </si>
  <si>
    <t>Rolling Avg Total From 3 Boilers</t>
  </si>
  <si>
    <t xml:space="preserve">ADDITIONAL EMISSION LIMIT: 0.0047 LB/MMBTU </t>
  </si>
  <si>
    <t>STAGED COMBUSTION AND GOOD COMBUSTION PRACTICES.</t>
  </si>
  <si>
    <t>GOOD COMBUSTION PRACTICES, LOW NOX BURNERS</t>
  </si>
  <si>
    <t>12 MO. ROLLING, INCL. STARTUP / SHUTDOWN</t>
  </si>
  <si>
    <t>AL-0202</t>
  </si>
  <si>
    <t>CORUS TUSCALOOSA</t>
  </si>
  <si>
    <t>STEEL MILL</t>
  </si>
  <si>
    <t>EQUALIZING FURNACE</t>
  </si>
  <si>
    <t>NATURAL GAS/GOOD COMBUSTION</t>
  </si>
  <si>
    <t>LB/MMCF</t>
  </si>
  <si>
    <t>TX-0430</t>
  </si>
  <si>
    <t>DIAMOND SHAMROCK REFINING CO.</t>
  </si>
  <si>
    <t>LOCATED AT 6701 FM 119, SUNRAY, TX</t>
  </si>
  <si>
    <t>HEATERS, REFINERY</t>
  </si>
  <si>
    <t>MULTIPLE HEATERS, FIRING NATURAL GAS AND REFINERY FUEL GAS</t>
  </si>
  <si>
    <t>WI-0161</t>
  </si>
  <si>
    <t>AARROW CAST</t>
  </si>
  <si>
    <t>CORE WASH OVEN, S07</t>
  </si>
  <si>
    <t>Limit required for PM and VE only</t>
  </si>
  <si>
    <t>BACT FOR THIS PROCESS IS THE COMBUSTION OF NATURAL GAS.</t>
  </si>
  <si>
    <t>LOW SULFUR REFINERY FUEL GAS AND PURCHASED NATURAL GAS</t>
  </si>
  <si>
    <t>SEE NOTE</t>
  </si>
  <si>
    <t xml:space="preserve">BACT IS CLEAN FUEL, NO EMISSION RATE LIMITS. </t>
  </si>
  <si>
    <t>LOW SULFUR REFINERY GAS OR PURCHASED NATURAL GAS</t>
  </si>
  <si>
    <t xml:space="preserve">BACT IS CLEAN FUEL, NO EMISSION RATE LIMIT. </t>
  </si>
  <si>
    <t>BACT FOR THIS PROCESS IS COMBUSTION OF NATURAL GAS</t>
  </si>
  <si>
    <t>OK-0050</t>
  </si>
  <si>
    <t>ONETA GENERATING STA</t>
  </si>
  <si>
    <t>CALPINE CORP</t>
  </si>
  <si>
    <t>ELECTRIC GENERATION PLANT</t>
  </si>
  <si>
    <t>DUCT BURNERS (4)</t>
  </si>
  <si>
    <t>The emission limits indicted are for the duct burners only. Emission limits for the turbines associated with these duct burners are provided under the process Combustion Turbines</t>
  </si>
  <si>
    <t>COMBUSTION CONTROL</t>
  </si>
  <si>
    <t>LOW SULFUR FUEL - NATURAL GAS</t>
  </si>
  <si>
    <t>LOW ASH FUEL - NATURAL GAS</t>
  </si>
  <si>
    <t>GOOD COMBUSTION</t>
  </si>
  <si>
    <t>Sulfuric Acid (mist, vapors, etc)</t>
  </si>
  <si>
    <t>LOW SULFUR FUEL</t>
  </si>
  <si>
    <t>E-3 LB/MMBTU</t>
  </si>
  <si>
    <t xml:space="preserve">REGULATED POLLUTANT IS SULFURIC ACID MIST. EMISSION LIMIT IS 0.00015 LB/MMBTU </t>
  </si>
  <si>
    <t>TX-0309</t>
  </si>
  <si>
    <t>FORMOSA PLASTICS TEXAS</t>
  </si>
  <si>
    <t>FORMOSA PLASTICS CORPORATION</t>
  </si>
  <si>
    <t>THIS PERMIT AUTHORIZES THE OPERATION OF THE FORMOSA ETHYLENE GLYCOL PLANT &amp; A PRODUCTION INCREASE, EQUIPMENT UPGRADES &amp; CHANGES, ADDITIONAL FUGITIVE EMISSIONS, &amp; AN ADDITIONAL COOLING TOWER CELL. THE APPLICANT WISHES TO CONSOLIDATE ALL FUGITIVE EMISSION P</t>
  </si>
  <si>
    <t>WASTE HEAT BOILER, 70Z401</t>
  </si>
  <si>
    <t>NAT GAS</t>
  </si>
  <si>
    <t>SHALL BE MAINTAINED AT A MINIMUM COMBUSTION CHAMBER TEMP OF 1450 F.</t>
  </si>
  <si>
    <t>Acrylonitrile</t>
  </si>
  <si>
    <t>MA-0029</t>
  </si>
  <si>
    <t>SITHE MYSTIC DEVELOPMENT LLC</t>
  </si>
  <si>
    <t>MA</t>
  </si>
  <si>
    <t>MASSACHUSETTS DIV OF AIR QUAL CONTROL</t>
  </si>
  <si>
    <t>COMBINED CYCLE ELECTRIC GENERATING FACILITY</t>
  </si>
  <si>
    <t>BOILER, AUXILIARY</t>
  </si>
  <si>
    <t>Ammonia (NH3)</t>
  </si>
  <si>
    <t>VAPOR TREATMENT SYSTEM. NO EMISSION RATE LIMITS PROVIDED.</t>
  </si>
  <si>
    <t>CA-0919</t>
  </si>
  <si>
    <t>COCA COLA</t>
  </si>
  <si>
    <t>ARB RECORD # A310-947-00 SCOTCH MARINE CUSTOM FIRE-TUBE BOILER USED TO PROVIDE STEAM FOR SANITATION. BACT LIMITS ARE APPLIED TO NOX AND CO LEVELS. NO BACT LIMITS WERE APPLIED TO PM, ROG, AND SOX. DEFAULT EMISSION FACTORS ARE THE BASIS OF THE PM, ROG AND S</t>
  </si>
  <si>
    <t>NO CONTROL</t>
  </si>
  <si>
    <t>CA-0938</t>
  </si>
  <si>
    <t>CHILDREN'S HOSPITAL LOS ANGELES</t>
  </si>
  <si>
    <t>BOILERS USED TO PRODUCE STEAM.</t>
  </si>
  <si>
    <t>BOILER, (3)</t>
  </si>
  <si>
    <t>3 boilers, one 33.9 MMBtu/h and two 24.2 MMBtu/h each. Limits and controls for each boiler are the same. BACT review for CO and NOx, NH3 also included.</t>
  </si>
  <si>
    <t>SCR STOICHIOMETRY</t>
  </si>
  <si>
    <t>PPMVD</t>
  </si>
  <si>
    <t>at 3% O2</t>
  </si>
  <si>
    <t xml:space="preserve">Limit is dry, averaged over 15 minutes and corrected to 3% O2. </t>
  </si>
  <si>
    <t>CA-1021</t>
  </si>
  <si>
    <t>DAMAPONG TEXTILES</t>
  </si>
  <si>
    <t>BOILER: 16.5 MMBTU/H</t>
  </si>
  <si>
    <t>EQUIP: NATURAL GAS FIRED-TUBE BOILER, MFR: SELLERS ENGINEERING, MODEL: 105E-395 HP, FUNC EQUIP: TO PROVIDE STEAM FOR A DYE TANK, SCHEDULE: VARIABLE,</t>
  </si>
  <si>
    <t>NH3PPMVD @ 3% O2</t>
  </si>
  <si>
    <t>15-MIN</t>
  </si>
  <si>
    <t>CA-0946</t>
  </si>
  <si>
    <t>LACORR PACKAGING</t>
  </si>
  <si>
    <t>PROVIDE STEAM FOR CARDBOARD MANUFACTURING</t>
  </si>
  <si>
    <t>CLEAVER BROOKS MODEL CB-LE 500 BOILER</t>
  </si>
  <si>
    <t>Corrected to 3% O2</t>
  </si>
  <si>
    <t xml:space="preserve">NH3 15 MIN @ 3% O2 </t>
  </si>
  <si>
    <t>AR-0076</t>
  </si>
  <si>
    <t>U.S. ARMY, PINE BLUFF ARSENAL</t>
  </si>
  <si>
    <t>PINE BLUFF ARSENAL IS THE ARMY'S ONLY CHEMICAL ARSENAL AND THE ONLY INSTALLATION WITH BOTH MANUFACTURING AND DEPOT FUNCTIONS. OPERATIONAL FUNCTIONS INCLUDE: AMMUNITION OPERATIONS; CHEMICAL AND BIOLOGICAL DEFENSE OPERATIONS; PRODUCT AND PROCESS DEVELOPMENT</t>
  </si>
  <si>
    <t>BOILER, PROCESS STEAM, (2) SN-PBCDF-03, -04</t>
  </si>
  <si>
    <t>MMDSCF/H</t>
  </si>
  <si>
    <t>THROUGH PUT FOR EACH. ADDITIONAL THROUGHPUT: 28.4 MMBTU/H (EACH). PROCESS STEAM BOILER SERVES BRINE REDUCTION AREA EQUIPMENT.</t>
  </si>
  <si>
    <t>NATURAL GAS ONLY.</t>
  </si>
  <si>
    <t>E-7 LB/H</t>
  </si>
  <si>
    <t xml:space="preserve">BACT FOR PM WILL BE CONSIDERED AS BACT FOR BE. </t>
  </si>
  <si>
    <t>BOILER, HOT WATER, (2) SN-PBCDF-05, -06</t>
  </si>
  <si>
    <t>ADDITIONAL THROUGHPUT: 11.7 MMBTU/H, THROUGHPUT FOR EACH.</t>
  </si>
  <si>
    <t>*AL-0231</t>
  </si>
  <si>
    <t>NUCOR DECATUR LLC</t>
  </si>
  <si>
    <t>NUCOR CORPORATION</t>
  </si>
  <si>
    <t>THE FACILITY PRODUCES STEEL COILS PRIMARILY FROM STEEL SCRAP USING THE ELECTRIC ARC FURNACE (EAF) PROCESS.</t>
  </si>
  <si>
    <t>VACUUM DEGASSER BOILER</t>
  </si>
  <si>
    <t>Carbon Dioxide</t>
  </si>
  <si>
    <t>*NE-0043</t>
  </si>
  <si>
    <t>NATUREWORKS, LLC</t>
  </si>
  <si>
    <t>POLYMER PRODUCTION FACILITY</t>
  </si>
  <si>
    <t>HOT OIL HEATER</t>
  </si>
  <si>
    <t>BOILERS - NAT GAS (3)</t>
  </si>
  <si>
    <t xml:space="preserve">ADDITIONAL CO LIMIT IS 50 PPMVD @ 7% O2. </t>
  </si>
  <si>
    <t>AR-0020</t>
  </si>
  <si>
    <t>BURNERS, NUMBER 8 PAPER MACHINE, GAS FIRED</t>
  </si>
  <si>
    <t>THE NUMBER 8 PAPER MACHINE CONSISTS OF THREE SOURCES: THE NATURAL GAS FIRED BURNERS, THE PAPER MACHINE, AND THE DUST SYSTEM. STACK TESTING FOR CO AND NOX.</t>
  </si>
  <si>
    <t>BURNERS, NUMBER 5 PAPER MACHINE, GAS FIRED</t>
  </si>
  <si>
    <t>THE BURNERS FOR THE NUMBER 5 PAPER MACHINE HAVE BEEN UPGRADED.</t>
  </si>
  <si>
    <t>BURNERS, NUMBER 6 PAPER MACHINE, GAS FIRED</t>
  </si>
  <si>
    <t>THE BURNERS FOR THE NUMBER 6 PAPER MACHINE HAVE BEEN UPGRADED.</t>
  </si>
  <si>
    <t>AR-0019</t>
  </si>
  <si>
    <t>QUINCY SOYBEAN COMPANY OF ARKANSAS</t>
  </si>
  <si>
    <t>BOILER, COGENERATION/WASTE HEAT RECOVERY</t>
  </si>
  <si>
    <t>TURBINE AND WASTE HEAT RECOVERY BOILER BOTH EXHAUST THROUGH SN-65 THROUGHPUT: 68 MMBTU/H AND 79 MMBTU/H</t>
  </si>
  <si>
    <t>IA-0054</t>
  </si>
  <si>
    <t>BUNGE CORPORATION</t>
  </si>
  <si>
    <t>SOYBEAN PROCESSING</t>
  </si>
  <si>
    <t>HIGH PRESSURE BOILER #2-R2</t>
  </si>
  <si>
    <t>PERMIT NO: 97-A-416 FUEL OIL &lt; 10,674,202 GALLONS/Y PER WHOLE FACILITY SULFUR CONTENT OF FUEL OIL &lt; 0.05 % BY WEIGHT</t>
  </si>
  <si>
    <t>LOW NOX/FGR</t>
  </si>
  <si>
    <t>BOILER #3 B3</t>
  </si>
  <si>
    <t>MMBTU/HR</t>
  </si>
  <si>
    <t>BOILER BURNS NATURAL GAS OR FUEL OIL. PERMIT NO: 97-A-408 20% OPACITY PER NSPS SUBPART DC SO2 SET AT 9.46 TPY TO STAY UNDER PSD SIGNIFICANCE</t>
  </si>
  <si>
    <t>LOW NOX BURNER, FLUE GAS RECIRC.</t>
  </si>
  <si>
    <t>BOILER #2 B2</t>
  </si>
  <si>
    <t>20% OPACITY BY NSPS SUBPART DC SO2 - 9.46 TPY TO STAY UNDER PSD SIGNIFICANCE</t>
  </si>
  <si>
    <t>LOW NOX BURNER , FLUE GAS RECIRC.</t>
  </si>
  <si>
    <t>BOILER #1</t>
  </si>
  <si>
    <t>FUEL IS NATURAL GAS AND FUEL OIL ONLY. PERMIT NUMBER: 97-A-377. 20 % OPACITY NSPS SUBPART BC SO2 - 9.46 TPY, SET TO STAY UNDER PSD SIGNIFICANCE LEVELS</t>
  </si>
  <si>
    <t>LOW NOX BURNER, FLEE GAS RECIRC.</t>
  </si>
  <si>
    <t>HYDROGEN PLANT BURNER R9</t>
  </si>
  <si>
    <t>PERMIT NUMBER: 97-A-391 20% OPACITY - 1A 23.3(2)D. THIS PROCESS GENERATES HYDROGEN FROM NATURAL GAS. THE HYDROGEN IS USED FOR THE HYDROGENATION OF THE SOYBEAN OIL.</t>
  </si>
  <si>
    <t>HIGH PRESSURE BOILER #1</t>
  </si>
  <si>
    <t>FUELS ARE NATURAL GAS AND #2FUEL OIL. PERMIT NUMBER 97-A-390 20% OPACITY BY NSPS SUBPART DC SO2 LIMIT 1.26 TPY TO STAY UNDER PSD SIGNIFICANCE</t>
  </si>
  <si>
    <t>WI-0188</t>
  </si>
  <si>
    <t>GOLDEN BOOKS PUBLISHING COMPANY INC.</t>
  </si>
  <si>
    <t>PRINTING FACILITY</t>
  </si>
  <si>
    <t>SPACE HEAT &amp; COMBUSTION SOURCES, (P01 S01)</t>
  </si>
  <si>
    <t>SECOND FUEL: PROPANE</t>
  </si>
  <si>
    <t>REGULATORY BASIS: STATE REGULATION.</t>
  </si>
  <si>
    <t>LA-0115</t>
  </si>
  <si>
    <t>GEISMAR PLANT</t>
  </si>
  <si>
    <t>SHELL CHEMICAL COMPANY</t>
  </si>
  <si>
    <t>PERMIT FOR A NEW POLYMER PRODUCTION COMPLEX AT AN EXISTING SOCMI FACILITY</t>
  </si>
  <si>
    <t>HEATER, HOT OIL</t>
  </si>
  <si>
    <t>PROPER OPERATING TECHNIQUES WITH AUTOMATIC COMBUSTION CONTROL, 2% EXCESS O2</t>
  </si>
  <si>
    <t>PA-0149</t>
  </si>
  <si>
    <t>BUCKNELL UNIVERSITY</t>
  </si>
  <si>
    <t>HEAT RECOVERY BOILER</t>
  </si>
  <si>
    <t>NG SUPPLEMENT</t>
  </si>
  <si>
    <t>LB/HR STEAM</t>
  </si>
  <si>
    <t>COMPLIANCE WILL BE VERIFIED BY STACK TESTS. ENERGY RECOVERY INTERNATIONAL HSRG RATED AT 70,000 LB STEAM/HR WHEN SUPPLEMENTAL FUEL IS FIRED. EMISSION LIMITATIONS APPLY WHEN TURBINE IS IN OPERATION.</t>
  </si>
  <si>
    <t>LB/HR</t>
  </si>
  <si>
    <t>LA-0113</t>
  </si>
  <si>
    <t>DUCT BURNER, COGEN UNIT NO. 2</t>
  </si>
  <si>
    <t>MMLB/H STEAM</t>
  </si>
  <si>
    <t>GOOD DESIGN, PROPER OPERATING PRACTICES, 2% EXCESS O2</t>
  </si>
  <si>
    <t>LA-0112</t>
  </si>
  <si>
    <t>GEISMAR FACILITY</t>
  </si>
  <si>
    <t>AIR LIQUIDE AMERICA CORP</t>
  </si>
  <si>
    <t>AIR SEPARATION TO PRODUCE NITROGEN AND OXYGEN IN LIQUIDIZED GAS FORMS - ALSO TRANSPORT. PROJECT: NEW COGEN UNIT, NATURAL GAS FIRED FRAME 7 GE TURBINE WITH DUCT BURNER.</t>
  </si>
  <si>
    <t>BOILER NO. 1</t>
  </si>
  <si>
    <t>GOOD DESIGN, PROPER OPERATING PRACTICES AND 2% EXCESS O2</t>
  </si>
  <si>
    <t>THREE ONE-HOUR TEST AVERAGE</t>
  </si>
  <si>
    <t>REACTIVATION HEATERS (2)</t>
  </si>
  <si>
    <t>THROUGHPUT FOR EACH UNIT</t>
  </si>
  <si>
    <t>MI-0283</t>
  </si>
  <si>
    <t>WESTERN MICHIGAN UNIVERSITY</t>
  </si>
  <si>
    <t>POWER PLANT</t>
  </si>
  <si>
    <t>THROUGHPUT FOR EACH. BY STACK TESTING IT WAS FOUND THAT WHEN OPERATED WITHOUT THE UPSTREAM TURBINE (IN THE FRESH AIR FIRING MODE), THE DUCT BURNERS PERFORMED NO BETTER THAN 0.17 LB/MMBTU. ONLY CO AND NOX WERE ADDRESSED IN THIS DETERMINATION.</t>
  </si>
  <si>
    <t>T/YR, FRESH AIR MODE</t>
  </si>
  <si>
    <t xml:space="preserve">THESE LIMITS APPLY TO DUCT BURNERS OPERATING IN THE FRESH AIR MODE. </t>
  </si>
  <si>
    <t>WY-0051</t>
  </si>
  <si>
    <t>UNION PACIFIC RESOURCES - PATRICK DRAW GAS PLANT</t>
  </si>
  <si>
    <t>WY</t>
  </si>
  <si>
    <t>WYOMING AIR QUAL DIV, DEPT OF ENV QUAL</t>
  </si>
  <si>
    <t>HEATER, 2 EA</t>
  </si>
  <si>
    <t>GOOD COMBUSTION PRACTICE.</t>
  </si>
  <si>
    <t>WY-0052</t>
  </si>
  <si>
    <t>BOILER, NEBRASKA, NAT GAS</t>
  </si>
  <si>
    <t>See separate process for backup fuel (No. 2 oil) requirements.</t>
  </si>
  <si>
    <t>IN-0104</t>
  </si>
  <si>
    <t>CON AGRA SOYBEAN PROCESSING CO.</t>
  </si>
  <si>
    <t>BOILERS, REFINERY &amp; HYDROGEN PLANT REFORMER</t>
  </si>
  <si>
    <t>2 refinery boilers: 10 mmBtu/h each; 1 hydrogen plant reformer boiler: 20 mmBtu/h</t>
  </si>
  <si>
    <t>TX-0300</t>
  </si>
  <si>
    <t>SALT CREEK GAS PLANT</t>
  </si>
  <si>
    <t>MOBIL EXPLORATION &amp; PRODUCING US INC</t>
  </si>
  <si>
    <t>MOBIL EXPLORATION &amp; PRODUCING US INC HAS REQUESTED AN AMENDMENT TO PERMIT NO 20660 AND A MODIFICATION TO PSD-TX-795 TO (1) INCREASE THE CO AND VOC ALLOWABLES ON THEIR COOPER-BESSEMER GMVH-12C2 ENGINES TO ALLOW THEM TO BETTER CONTROL NOX TO THE 2 G/HP-H LE</t>
  </si>
  <si>
    <t>HOT OIL HEATER, EPN 26</t>
  </si>
  <si>
    <t>LB/MMSCF</t>
  </si>
  <si>
    <t>CALCULATED USING THROUGHPUT</t>
  </si>
  <si>
    <t xml:space="preserve">ADDITIONAL EMISSION LIMITS: 1.84 T/YR </t>
  </si>
  <si>
    <t>OH-0245</t>
  </si>
  <si>
    <t>REPUBLIC TECHNOLOGIES INTERNATIONAL</t>
  </si>
  <si>
    <t>REPUBLIC TECHNOLOGIES INTERNATIONAL/CANTON</t>
  </si>
  <si>
    <t>STEEL MILL. THIS PLANT IS PSD FOR PM, SO2, NOX, CO, AND VOC. THIS MODIFICATION IS A SIGNIFICANT INCREASE FOR NOX.</t>
  </si>
  <si>
    <t>ECCENTRIC BOTTOM TAPPING LADLE PREHEATER FURNACE</t>
  </si>
  <si>
    <t>NJ-0042</t>
  </si>
  <si>
    <t>ROCHE VITAMINS</t>
  </si>
  <si>
    <t>ROCHE VITAMINS, INC</t>
  </si>
  <si>
    <t>COGENERATION</t>
  </si>
  <si>
    <t>BOILER 1 (NATURAL GAS)</t>
  </si>
  <si>
    <t>MFR. IS COMBUSTION ENGINEERING. ONLY NATURAL GAS, A MIXTURE OF NO. 2 OIL AND LASALOCID OIL, AND NO. 2 OIL SHALL BE FIRED IN BOILER 1. TOTAL OPERATING HOURS FOR BURNING NO. 2 OIL IN EACH BOILER SHALL NOT EXCEED 500 HOURS ON ANY CALENDAR YEAR. AFTER APRIL 3</t>
  </si>
  <si>
    <t>NONE LISTED</t>
  </si>
  <si>
    <t>CO-0040</t>
  </si>
  <si>
    <t>AMERICAN SODA, LLP, PARACHUTE FACILITY</t>
  </si>
  <si>
    <t>COLORADO DEPT OF HEALTH - AIR POLL CTRL</t>
  </si>
  <si>
    <t>INDUSTRIAL BOILER, NATURAL GAS</t>
  </si>
  <si>
    <t>GOOD COMBUSTION MANAGEMENT. CAPITAL AND ANNUALIZED COSTS ARE INCLUDED IN OPERATION AND MAINTENANCE</t>
  </si>
  <si>
    <t>CO-0041</t>
  </si>
  <si>
    <t>AMERICAN SODA, LLP, PINEANCE FACILITY</t>
  </si>
  <si>
    <t>BOILER NO.2, TEST MINE HOT WATER (1)</t>
  </si>
  <si>
    <t>NATURAL GAS FIRED HOT WATER BOILER PRODUCES HIGH PRESSURE HOT WATER FOR INJECTION INTO THE WELLS. ONLY NOX, CO AND PM EMISSION LIMITS HAVE BEEN PROVIDED FOR THIS PROCESS.</t>
  </si>
  <si>
    <t>CA-0917</t>
  </si>
  <si>
    <t>SOUTHERN CALIFORNIA GAS COMPANY</t>
  </si>
  <si>
    <t>HOT OIL HEATER, AMERICAN HEATER COMPANY</t>
  </si>
  <si>
    <t>ARB RECORD # A310-944-00 AMERICAN HEATER COMPANY MODEL AHE-650 HOT OIL HEATER USED TO REGENERATE LIQUID ABSORBENT (TRIETHYLENE GLYCOL) BY HEATING IT TO APPROXIMATELY 450 DEGREES F. TO REMOVE ABSORBED WATER. PERMIT SETS LIMITS FOR NOX AND CO, NO OTHER POLL</t>
  </si>
  <si>
    <t>POWER FLAME MODEL C5-G-30B LOW-NOX BURNER.</t>
  </si>
  <si>
    <t>CA-0948</t>
  </si>
  <si>
    <t>MARUCHAN, INC.</t>
  </si>
  <si>
    <t>PASTA AND MACARONI PRODUCTION FACILITY</t>
  </si>
  <si>
    <t>2 BOILERS, MIURA MODEL LX-200SG</t>
  </si>
  <si>
    <t>Calculated using F-Factor</t>
  </si>
  <si>
    <t xml:space="preserve">CO 15 MIN @ 3% O2 </t>
  </si>
  <si>
    <t>OXIDATION CATALYST</t>
  </si>
  <si>
    <t>PPM @ 15% O2</t>
  </si>
  <si>
    <t>OK-0051</t>
  </si>
  <si>
    <t>GREEN COUNTRY ENERGY PROJECT</t>
  </si>
  <si>
    <t>COGENTRIX ENERGY INC</t>
  </si>
  <si>
    <t>BOILER DESIGN &amp; GOOD OPERATING PRACTICES</t>
  </si>
  <si>
    <t>CA-0923</t>
  </si>
  <si>
    <t>ARAMARK UNIFORM CLEANERS</t>
  </si>
  <si>
    <t>SAN JOAQUIN VALLEY APCD - CENTRAL REGIONAL OFFICE, CA</t>
  </si>
  <si>
    <t>FACILITY PROCESS SOLVENT-LADEN TOWELS AND UNIFORMS. ITEMS ARE COUNTED ON A TABLE SERVED BY AN UNCONTROLLED EXHAUST HOOD AND PLACED INTO INDUSTRIAL WASHERS AND DRYERS (CHALLENGER CPG4-3S3L BURNERS, 2.75 MMBTU/H)</t>
  </si>
  <si>
    <t>DRYER, NATURAL GAS</t>
  </si>
  <si>
    <t>ARB RECORD # A340-951-00. DRYER PROCESSES SOLVENT LADEN TOWELS, &lt; 950 LB TOWELS/DAY. BACT NOT TRIGGERED FOR PM10 OR SOX</t>
  </si>
  <si>
    <t>NATURAL GAS-FIRED BURNER</t>
  </si>
  <si>
    <t>GOOD COMBUSTION PRATICES.</t>
  </si>
  <si>
    <t>CA-0918</t>
  </si>
  <si>
    <t>SCHI SANTA MONICA BEACH HOTEL ASSOCIATES</t>
  </si>
  <si>
    <t>CALIFORNIA AIR RESOURCES BOARD</t>
  </si>
  <si>
    <t>CLAYTON WATER-TUBE BOILER</t>
  </si>
  <si>
    <t>ARB RECORD # A310-945-00 CLAYTON MODEL E6100-LNB WATER TUBE BOILER USED TO SUPPLY HOT WATER BACT LIMITS SET FOR NOX AND CO. NO EMISSIONS LIMITS ON PM, VOC AND SOX.</t>
  </si>
  <si>
    <t>ULTRA LOW-NOX BURNER SYSTEM</t>
  </si>
  <si>
    <t>15-MIN AVG</t>
  </si>
  <si>
    <t>CA-0939</t>
  </si>
  <si>
    <t>HI-COUNTRY</t>
  </si>
  <si>
    <t>HI-COUNTRY FOODS</t>
  </si>
  <si>
    <t>BOILER USED TO SUPPLY STEAM TO HEAT EVAPORATORS AND PASTEURIZING SYSTEMS.</t>
  </si>
  <si>
    <t>Fire tube boiler equipped with low NOx burners.</t>
  </si>
  <si>
    <t>CA-1006</t>
  </si>
  <si>
    <t>BOILER, 20.9 MMBTU/H</t>
  </si>
  <si>
    <t>EQUIP: ALZETA, ULTRA LOW NOX BURNER, MFR: CLEAVER BROOKS, TYPE: FIRE TUBE, MODEL: CB 700, FUNC EQUIP: SUPPLY STEAM TO HEAT EVAPORATOR/PASTEURIZING SYS., FUEL_TYPE: , SCHEDULE: CONTINUOUS, H/D: 24, D/W: 7, W/Y: 52, NOTES: SOURCE TEST RESULTS: AVG. NOX (PPM</t>
  </si>
  <si>
    <t>15 MIN AVG</t>
  </si>
  <si>
    <t>CA-0941</t>
  </si>
  <si>
    <t>SANTA MONICA - UCLA MEDICAL CENTER</t>
  </si>
  <si>
    <t>BOILER USED TO PRODUCE HOT WATER AND STEAM</t>
  </si>
  <si>
    <t>CLEAVER BROOKS MODEL CE (LE) 200-400 FIRE-TUBE BOILER</t>
  </si>
  <si>
    <t>ADDITIONAL EMISSION LIMITS: 100 PPM @ 7% O2 24 H AV. THE CO EMISSION LIMITS APPLY WHENEVER HAZARDOUS WASTE IS BEING BURNED IN THE BOILER. HAZARDOUS WASTE MAY NOT BE BURNED IN THE WASTE HEAT BOILER UNTIL AND UNLESS APPROPRIATE AUTHORITY IS OBTAINED UNDER R</t>
  </si>
  <si>
    <t>CA-0942</t>
  </si>
  <si>
    <t>SAN BERNARDINO COUNTY MEDICAL CENTER</t>
  </si>
  <si>
    <t>BOILER USED TO PRODUCE STEAM TO HEAT BUILDING.</t>
  </si>
  <si>
    <t>CLEAVER BROOKS MODEL FLX-700-600</t>
  </si>
  <si>
    <t>BOILER, LPG</t>
  </si>
  <si>
    <t>LPG</t>
  </si>
  <si>
    <t>CLEAVER BROOKS MODEL FLX-700-600. LPG USED AS EMERGENCY FUEL</t>
  </si>
  <si>
    <t>PA-0165</t>
  </si>
  <si>
    <t>PROCTER &amp; GAMBLE PAPER PRODUCTS COMPANY</t>
  </si>
  <si>
    <t>THIS LATEST MODIFICATION UPDATES CHANGES TO PLANT WHICH INCLUDES GENERATION OF ERCS FROM THE SHUT DOWN OF SOURCES AS APPROVED BY RACT PERMIT.</t>
  </si>
  <si>
    <t>BOILERS, (3)</t>
  </si>
  <si>
    <t>INSTALLATION OF LOW NOX BURNERS TO 3 BOILERS</t>
  </si>
  <si>
    <t>CA-0944</t>
  </si>
  <si>
    <t>BUMBLE BEE SEAFOODS, INC.</t>
  </si>
  <si>
    <t>BOILER PRODUCES STEAM FOR FACILITY</t>
  </si>
  <si>
    <t>SUPERIOR MOHAWK MODEL 4X-2007-S150 FIRE TUBE BOILER</t>
  </si>
  <si>
    <t>CA-0940</t>
  </si>
  <si>
    <t>NATION WIDE BOILER</t>
  </si>
  <si>
    <t>EMERGENCY RENTAL BOILER TO PRODUCE HOT WATER AND STEAM</t>
  </si>
  <si>
    <t>BOILER, PORTABLE</t>
  </si>
  <si>
    <t>CA-0947</t>
  </si>
  <si>
    <t>RRR REAL ESTATE</t>
  </si>
  <si>
    <t>BOILER USED TO PRODUCE HOT WATER AND HEAT</t>
  </si>
  <si>
    <t>CLEAVER BROOKS CB-200</t>
  </si>
  <si>
    <t>CA-1005</t>
  </si>
  <si>
    <t>COLLEGE OF THE DESERT</t>
  </si>
  <si>
    <t>BOILER, 5.05 MMBTU/H</t>
  </si>
  <si>
    <t>EQUIP MFR: TRANE, TYPE: DIRECT FIRED, MODEL: ABDA 0440, FUNC EQUIP: PROVIDE COOLING, SCHEDULE: CONTINUOUS</t>
  </si>
  <si>
    <t>PPMV @ 3% O2</t>
  </si>
  <si>
    <t>CA-0945</t>
  </si>
  <si>
    <t>LIBERTY CONTAINER CO</t>
  </si>
  <si>
    <t>LIBERTY CONTAINER CO, KEY CONTAINER</t>
  </si>
  <si>
    <t>MANUFACTURER OF CONTAINERS</t>
  </si>
  <si>
    <t>CLEAVER BROOKS CB (LE) 700-400</t>
  </si>
  <si>
    <t>15 MINUTE AVERAGE</t>
  </si>
  <si>
    <t>LB/MO</t>
  </si>
  <si>
    <t>CALCULATED USING F-FACTOR</t>
  </si>
  <si>
    <t>AK-0053</t>
  </si>
  <si>
    <t>CRUDE HEATER, CF-H-31003A</t>
  </si>
  <si>
    <t>PERMIT INFORMATION LISTS FUEL TYPE AS FUEL GAS" BUT TECHNICAL DOCUMENTS INDICATE THAT FUEL IS NATURAL GAS. SCC AND PROCESS CODES WERE CHOSEN FOR NATURAL GAS."</t>
  </si>
  <si>
    <t>GOOD OPERATIONAL PRACTICES.</t>
  </si>
  <si>
    <t>CRUDE HEATER, CF-H-31003B</t>
  </si>
  <si>
    <t>PERMIT INFORMATION INDICATES FUEL TYPE IS FUEL GAS" BUT TECHNICAL INFORMATION INDICATES FUEL GAS IS NATURAL GAS. SCC AND PROCESS CODES WERE CHOSEN FOR NATURAL GAS. UNIT IS DESCRIBED AS BORN."</t>
  </si>
  <si>
    <t>GOOD OPERATIONAL PRACTICES</t>
  </si>
  <si>
    <t>TX-0274</t>
  </si>
  <si>
    <t>SOLAR GAS TURBINE COGEN.</t>
  </si>
  <si>
    <t>AMERIPOL SYNPOL CORP.</t>
  </si>
  <si>
    <t>AMERIPOL PROPOSES TO CONSTRUCT A COGENERATION FACILITY, TURBINE WITH DUCT BURNER FIRED HEAT RECOVERY STEAM GENERATOR (HRSG) AND AN AUXILLIARY BOILER. THE TURBINE IS A 4.4 MW (DESIGN CAPACITY AT ISO CONDITIONS, BASE LOAD) NATURAL GAS FIRED SOLAR TURBINE, M</t>
  </si>
  <si>
    <t>WILL BE OPERATED 175 H/YR ONLY DURING PERIODS OF CTG DOWNTIME.</t>
  </si>
  <si>
    <t>CONVERTED USING THROUGHPUT</t>
  </si>
  <si>
    <t xml:space="preserve">ADDITIONAL CO LIMIT OF 100 PPMVD WHEN CORRECTED TO 3 % O2 (ONE-HOUR AVERAGE). </t>
  </si>
  <si>
    <t>CA-0943</t>
  </si>
  <si>
    <t>L &amp; N UNIFORM SUPPLY CO INC.</t>
  </si>
  <si>
    <t>BOILER USED TO GENERATE STEAM FOR LAUNDRY</t>
  </si>
  <si>
    <t>SUPERIOR BOILER MODEL 5-ACT-625-150M.</t>
  </si>
  <si>
    <t>MA-0027</t>
  </si>
  <si>
    <t>CABOT POWER CORPORATION</t>
  </si>
  <si>
    <t>COMBINED CYCLE ELECTRIC GENERATING FACILITY.</t>
  </si>
  <si>
    <t>PROCESS RESTRICTED TO 500 HOURS PER YEAR (12,881,000 SCF NATURAL GAS)</t>
  </si>
  <si>
    <t>LA-0146</t>
  </si>
  <si>
    <t>SHELL CHEMICAL COMPANY - GEISMAR PLANT</t>
  </si>
  <si>
    <t>SHELL CHEMICAL PROPOSES TO INSTALL AN IDENTICAL SHOP 3 UNIT AND AN OLEFINS FEED PROCESSING UNIT (OFP). THE OFP UNIT WILL UTILIZE INTERNAL OLEFINS (C15/16) FROM SHOP 1, 2, AND 3. THIS UNIT WILL ALSO CONVERT THE INTERNAL OLEFINS INTO HIGH SOLUBILITY OLEFINS</t>
  </si>
  <si>
    <t>C15/C16 COLUMN REBOILER FURNACE</t>
  </si>
  <si>
    <t>MMBTU/H (LHV)</t>
  </si>
  <si>
    <t>EMISSION POINT 120-99</t>
  </si>
  <si>
    <t>GOOD COMBUSTION PRACTICES AND ENGINEERING DESIGN, CLEAN BURNING FUEL</t>
  </si>
  <si>
    <t>CA-1100</t>
  </si>
  <si>
    <t>BOILER: 5 TO &lt; 33.5 MMBTU/HR</t>
  </si>
  <si>
    <t xml:space="preserve">EQUIP: , MFR: CLEAVER BROOKS, TYPE: FIRE-TUBE, MODEL: CB-LE 500, FUNC EQUIP: PROVIDE STEAM FOR CARDBOARD MANUFACTURING, FUEL_TYPE: , SCHEDULE: CONTINUOUS, H/D: 24, D/W: 5, W/Y: 52, NOTES: BACT NH3: 5 PPMD CORRECTED TO 3% O2, 15 CONSECUTIVE MINUTES SOURCE </t>
  </si>
  <si>
    <t>PPMVD@3% O2</t>
  </si>
  <si>
    <t>15 MIN</t>
  </si>
  <si>
    <t>WY-0056</t>
  </si>
  <si>
    <t>LA LAND &amp; EXPLORATION CO. - LOST CABIN GAS PLANT</t>
  </si>
  <si>
    <t>LOUISIANA LAND &amp; EXPLORATION CO. - LOST CABIN GAS</t>
  </si>
  <si>
    <t>NATURAL GAS TREATMENT - SOUR GAS SWEETENING (H2S REMOVAL)</t>
  </si>
  <si>
    <t>BOILER (AUXILLARY), TRAIN III</t>
  </si>
  <si>
    <t>ONLY USED FOR START UP / SHUT DOWN, IDLES OTHERWISE, EMISSIONS BASED ON AN-42 EMISSION FACTORS (EXCEPT FOR NOX), ASSUMING 15% LOAD 7884 H/YR AND 100% LOAD 876 H/YR. LIMITS FOR NOX AND CO ONLY.</t>
  </si>
  <si>
    <t>WI-0181</t>
  </si>
  <si>
    <t>CHARTER STEEL</t>
  </si>
  <si>
    <t>THIS BOILER IS SUBJECT TO NSPS</t>
  </si>
  <si>
    <t>BACT FOR CO IS DETERMINED TO BE GOOD COMBUSTION CONTROL AND THE USE OF NATURAL GAS TO FUEL THE BOILER. NO EMISSION RATE LIMIT.</t>
  </si>
  <si>
    <t>SPACE HEATERS</t>
  </si>
  <si>
    <t>SPACE HEATERS' THROUGHPUT IS NO MORE THAN 5 MMBTU/H EACH.</t>
  </si>
  <si>
    <t>BACT FOR CO IS DETERMINED TO BE GOOD COMBUSTION CONTROL AND THE USE OF NATURAL GAS TO FUEL THE SPACE HEATERS AND SIMILAR COMBUSTION APPLIANCES. NO EMISSION RATE LIMIT.</t>
  </si>
  <si>
    <t>CA-1061</t>
  </si>
  <si>
    <t>NELCO PRODUCTS. INC,</t>
  </si>
  <si>
    <t>HEATER: REFINERY PROCESS, FORCED DRAFT &lt; 50 MMBTU/HR</t>
  </si>
  <si>
    <t>EQUIP: , MFR: AMERICAN HYDROTHERM, TYPE: FORCED CIRCULATION, MODEL: 1200-4D-90, FUNC EQUIP: HEATS RECIRCULATING OIL USED IN LAMINATING PRESSES, FUEL_TYPE: , SCHEDULE: VARIABLE, H/D: 24, D/W: 7, W/Y: 52, NOTES: THE APPLICANT PROPOSED TO USE THE ALZETA ULNB</t>
  </si>
  <si>
    <t>PPMVD 3% O2</t>
  </si>
  <si>
    <t>TX-0363</t>
  </si>
  <si>
    <t>SAINT-GOBAIN VETROTEX AMERICA</t>
  </si>
  <si>
    <t>VETROTEX AMERICA</t>
  </si>
  <si>
    <t>VETROTEX AMERICA (VETROTEX) OPERATES A FIBER GLASS MANUFACTURING PLANT. THE VETROTEX PLANT PRODUCES FIBERGLASS REINFORCEMENT PRODUCTS AND IS COMPRISED OF FIVE GLASS MANUFACTURING FURNACES AND ASSOCIATED EQUIPMENT. THESE REFINFORCEMENT PRODUCTS ARE USED IN</t>
  </si>
  <si>
    <t>BOILER NO 3</t>
  </si>
  <si>
    <t>SC-0065</t>
  </si>
  <si>
    <t>BROAD RIVER INVESTORS - GAFFNEY</t>
  </si>
  <si>
    <t>BROAD RIVER INVESTORS, LLC</t>
  </si>
  <si>
    <t>ELECTRIC GENERATION FACILITY</t>
  </si>
  <si>
    <t>HOT WATER HEATERS, NAT. GAS (2)</t>
  </si>
  <si>
    <t>GOOD COMBUSTION CONTROL</t>
  </si>
  <si>
    <t>AR-0040</t>
  </si>
  <si>
    <t>DUKE ENERGY HOT SPRINGS</t>
  </si>
  <si>
    <t>NATURAL GAS FIRED POWER PLANT</t>
  </si>
  <si>
    <t>BOILERS, AUXILIARY 2</t>
  </si>
  <si>
    <t>THROUGHPUT FOR EACH</t>
  </si>
  <si>
    <t>PROPER COMBUSTION PROCEDURES. LB/HR LIMIT FOR EACH BOILER.</t>
  </si>
  <si>
    <t>AUX-1 AUXILARY BOILER</t>
  </si>
  <si>
    <t>GOOD COMBUSTION CONTROL, NATURAL GAS COMBUSTION</t>
  </si>
  <si>
    <t>AR-0044</t>
  </si>
  <si>
    <t>ARKANSAS STEEL ASSOCIATES</t>
  </si>
  <si>
    <t>STEEL MILL.</t>
  </si>
  <si>
    <t>PREHEATERS, LADLE, (3)</t>
  </si>
  <si>
    <t>NATURAL GAS COMBUSTION/GOOD COMBUSTION PRACTICES.</t>
  </si>
  <si>
    <t>combined</t>
  </si>
  <si>
    <t>AL-0168</t>
  </si>
  <si>
    <t>GENPOWER KELLEY LLC</t>
  </si>
  <si>
    <t>ELECTRIC GENERATION</t>
  </si>
  <si>
    <t>BOILER OPERATION LIMITED TO 1000 HR/YR</t>
  </si>
  <si>
    <t>EFFICIENT COMBUSTION</t>
  </si>
  <si>
    <t>IN-0090</t>
  </si>
  <si>
    <t>NUCOR STEEL</t>
  </si>
  <si>
    <t>LADLE PREHEATERS</t>
  </si>
  <si>
    <t>MMBTU/HR EACH</t>
  </si>
  <si>
    <t>TUNDISH PREHEATERS 6 MMBTU/H EACH, TUNDISH NOZZLE PREHEATERS 1 MMBTU/H EACH, TUNDISH DRYERS 9 MMBTU/H, TRANSITION PIECE PREHEATERS 15 MMBTU/H</t>
  </si>
  <si>
    <t>PERMIT LIMITATION IS NATURAL GAS OR PROPANE USAGE</t>
  </si>
  <si>
    <t>TUNDISH PREHEATERS (2)</t>
  </si>
  <si>
    <t>PERMIT LIMITATION IS USE OF NATURAL GAS.</t>
  </si>
  <si>
    <t>AL-0169</t>
  </si>
  <si>
    <t>BLOUNT MEGAWATT FACILITY</t>
  </si>
  <si>
    <t>BLOUNT COUNTY ENERGY LLC</t>
  </si>
  <si>
    <t>ELECTRIC GENERATING FACILITY</t>
  </si>
  <si>
    <t>OH-0258</t>
  </si>
  <si>
    <t>PRO TEC COATING COMPANY</t>
  </si>
  <si>
    <t>USS GALVANIZING, INC.</t>
  </si>
  <si>
    <t>STEEL FINISHING MILL: METAL COATING WITH 2 NON-INSIGNIFICANT ANNEALING FURNACES AND 4 BOILERS</t>
  </si>
  <si>
    <t>BOILERS (4)</t>
  </si>
  <si>
    <t>This permit is a modification to only 2 of the 4 boilers at this facility. Permit limits the same for each of the boilers being modified.</t>
  </si>
  <si>
    <t xml:space="preserve">Limit is for each unit. Only 2 of the 4 boilers modified in this permit. </t>
  </si>
  <si>
    <t>OH-0255</t>
  </si>
  <si>
    <t>PSEG WATERFORD ENERGY LLC</t>
  </si>
  <si>
    <t>THREE 170 MW NATURAL GAS-FIRED COMBUSTION TURBINES; STAGE I SIMPLE CYCLE TO STAGE II COMBINED CYCLE</t>
  </si>
  <si>
    <t>OK-0074</t>
  </si>
  <si>
    <t>KIAMICHI ENERGY FACILITY</t>
  </si>
  <si>
    <t>KIOWA POWER PARTNERS LLC</t>
  </si>
  <si>
    <t>ENERGY PLANT</t>
  </si>
  <si>
    <t>GOOD OPERATING PRACTICES AND DESIGN</t>
  </si>
  <si>
    <t>IN-0086</t>
  </si>
  <si>
    <t>MIRANT SUGAR CREEK, LLC</t>
  </si>
  <si>
    <t>AUXILARY BOILER, NATURAL GAS (2)</t>
  </si>
  <si>
    <t>AUXILARY BOILERS ARE LIMITED TO 5,000 H/YR OF OPERATION. THROUGH PUT IS FOR EACH BOILER.</t>
  </si>
  <si>
    <t>GOOD COMBUSTION. LB/H LIMIT IS FOR EACH BOILER.</t>
  </si>
  <si>
    <t>NV-0039</t>
  </si>
  <si>
    <t>CHUCK LENZIE GENERATING STATION</t>
  </si>
  <si>
    <t>NEVADA POWER COMPANY</t>
  </si>
  <si>
    <t>A NEW ELECTRIC POWER PLANT CONSISTING OF FOUR COMBUSTION TURBINE GENERATORS, FOUR HEAT RECOVERY STEAM GENERATORS EACH WITH DUCT FIRING, AND TWO STEAM TURBINE GENERATORS FOR A TOTAL NOMINAL OUTPUT OF 1170 MW. THE FACILITY IS LOCATED AT 11405 U.S. HIGHWAY 9</t>
  </si>
  <si>
    <t>AUXILIARY BOILERS</t>
  </si>
  <si>
    <t>THESE (TWO) BOILERS WILL EACH BE OPERATED A MAXIMUM OF 6,000 HOURS PER YEAR ACCORDING TO THE APPLICATION FOR ATC.</t>
  </si>
  <si>
    <t>1-HOUR AVERAGE</t>
  </si>
  <si>
    <t xml:space="preserve">EMISSION LIMITS 1 &amp; 2 TAKE EFFECT ON JANUARY 1, 2006, PER SECTION 49 OF THE AIR QUALITY REGULATIONS. EMISSION LIMIT 2 APPLIES TO EACH AUXILIARY BOILER. </t>
  </si>
  <si>
    <t>IN-0087</t>
  </si>
  <si>
    <t>DUKE ENERGY, VIGO LLC</t>
  </si>
  <si>
    <t>NATURAL GAS FIRED BOILERS (THROUGHPUT FOR EACH) LIMITED TO 500 H/YR OPERATION</t>
  </si>
  <si>
    <t>GOOD COMBUSTION. LIMIT IS FOR EACH BOILER.</t>
  </si>
  <si>
    <t>AK-0047</t>
  </si>
  <si>
    <t>MILNE POINT PRODUCTION FACILITY</t>
  </si>
  <si>
    <t>NATURAL GAS, CRUDE OIL, AND WATER ARE EXTRACTED FROM THE SUBSURFACE OF WELL PADS. THIS MIXTURE OF FLUIDS IS TRANSPORTED BY PIPELINE TO THE CENTRAL FACILITY PAD (CFP) WHERE THE GAS, CRUDE, AND WATER ARE SEPARATED. SOME OF THE NATURAL GAS IS USED AS FUEL IN</t>
  </si>
  <si>
    <t>HEATERS (2), H-5302A AND H-5302B</t>
  </si>
  <si>
    <t>35 MMBTU/H MAXIMUM RATE/CAPACITY EA, 30 MMBTU/H NOMINAL CAPACITY EA.</t>
  </si>
  <si>
    <t>LIMIT EXTENDED FROM PREVIOUS PERMIT TO AVOID PSD REVIEW. FOLLOW PREVENTATIVE MAINTENANCE PROCEDURES.</t>
  </si>
  <si>
    <t>FIRING NAT GAS</t>
  </si>
  <si>
    <t>HEATERS (2), H-4510A AND H-4510B</t>
  </si>
  <si>
    <t>MMBTU/H EACH</t>
  </si>
  <si>
    <t>HEATERS (2), H-5701A AND H-5701B</t>
  </si>
  <si>
    <t>29 MMBTU/H MAXIMUM RATE/CAPACITY EA, 22.7 MMBTU/H NOMINAL CAPACITY EA. HEATERS BURN BOTH NATURAL GAS AND DIESEL FUELS. OPERATING RESTRICTION OF NO MORE THAN 200 H DURING ANY 12 CONSECUTIVE MOS, COMBINED, WHILE FIRING FUEL OIL. OPERATING RESTRICTION OF COM</t>
  </si>
  <si>
    <t>FOLLOW PREVENTATIVE MAINTENANCE PROCEDURES</t>
  </si>
  <si>
    <t>LB/1000 GAL</t>
  </si>
  <si>
    <t>EA, FIRING DIESEL</t>
  </si>
  <si>
    <t>FIRING NATURAL GAS</t>
  </si>
  <si>
    <t>HEATERS (2), H-2001A AND H-2001B</t>
  </si>
  <si>
    <t>17.5 MMBTU/H MAXIMUM RATE/CAPACITY EA, 13.1 MMBTU/H NOMINAL CAPACITY EA.</t>
  </si>
  <si>
    <t>BACT LIMIT EXTENDED FROM PREVIOUS PERMIT TO AVOID PSD REVIEW. FOLLOW PREVENTATIVE MAINTENANCE PROCEDURES.</t>
  </si>
  <si>
    <t>AL-0190</t>
  </si>
  <si>
    <t>GE PLASTICS</t>
  </si>
  <si>
    <t>SYNTHETIC ORGANIC CHEMICAL MANUFACTURER THAT PRODUCES POLYCARBONATE RESIN PELLETS</t>
  </si>
  <si>
    <t>FURNACE, HOT OIL, 10 MMBTU/H</t>
  </si>
  <si>
    <t>FURNACE, HOT OIL, 20 MMBTU/H</t>
  </si>
  <si>
    <t>OH-0263</t>
  </si>
  <si>
    <t>FREMONT ENERGY CENTER, LLC</t>
  </si>
  <si>
    <t>CALPINE CORPORATION</t>
  </si>
  <si>
    <t>TWO 180 MW COMBINED CYCLE TURBINES (2 HRSGS),USING SELECTIVE CATALYTIC REDUCTION (SCR) AND OXIDATION CATALYST</t>
  </si>
  <si>
    <t>Auxiliary boiler, natural gas-fired, 80 mmBtu/hr</t>
  </si>
  <si>
    <t>Calculated</t>
  </si>
  <si>
    <t>OK-0044</t>
  </si>
  <si>
    <t>SMITH POCOLA ENERGY PROJECT</t>
  </si>
  <si>
    <t>SMITH COGENERATION OK INC</t>
  </si>
  <si>
    <t>ELEC. POWER GENERATION</t>
  </si>
  <si>
    <t>AUXILIARY BOILERS, (2)</t>
  </si>
  <si>
    <t>OK-0054</t>
  </si>
  <si>
    <t>QUAD GRAPHICS OKC FACILITY</t>
  </si>
  <si>
    <t>QUAD GRAPHICS INC</t>
  </si>
  <si>
    <t>PRINT SHOP</t>
  </si>
  <si>
    <t>BOILERS</t>
  </si>
  <si>
    <t>GOOD COMBUSTION/MAINTENANCE</t>
  </si>
  <si>
    <t>Not Available</t>
  </si>
  <si>
    <t xml:space="preserve">Standard Emissions for CO not available </t>
  </si>
  <si>
    <t>HEATERS/OXIDIZERS</t>
  </si>
  <si>
    <t>THESE UNITS INCLUDE HEATERS FOR INK DRYING AND OXIDIZERS ASSOCIATED WITH CONTROLLING EMISSIONS. EMISSION LIMITS ARE FOR PRODUCTS OF COMBUSTION.</t>
  </si>
  <si>
    <t>FUEL LIMITS AND MAINTENANCE PER MANUFACTURERS SPECS</t>
  </si>
  <si>
    <t>LB/H/UNIT</t>
  </si>
  <si>
    <t>CA-1099</t>
  </si>
  <si>
    <t>COSMETIC LABORATORIES</t>
  </si>
  <si>
    <t>EQUIP: , MFR: CLAYTON INDUSTRIES, TYPE: WATER-TUBE, MODEL: EG504-1-FMB, FUNC EQUIP: PROCESS STEAM FOR MANUFACTURING PROCESSES, FUEL_TYPE: , SCHEDULE: CONTINUOUS, H/D: 24, D/W: 5, W/Y: 52, NOTES: AQMD UNANNOUNCED EMISSIONS TEST 6/28/2002 USING PORTABLE ANA</t>
  </si>
  <si>
    <t>ULTRA LOW-NOX BURNER</t>
  </si>
  <si>
    <t>PPMD @ 3% O2</t>
  </si>
  <si>
    <t>CA-0903</t>
  </si>
  <si>
    <t>DISNEYLAND RESORT</t>
  </si>
  <si>
    <t>BOILER, CLEAVER BROOKS WATER-TUBE</t>
  </si>
  <si>
    <t>ARB RECORD # A310-946-00; AUTHORITY TO CONSTRUCT # 360389 (12/21/99) CLEAVER BROOKS MODEL FLX WATER-TUBE BOILER USED TO SUPPLY HOT WATER. BACT DETERMINATION FOR NOX AND CO ONLY, THIS PROCESS DOES NOT HAVE EMISSION LIMITS SET FOR SOX, VOC, OR PM.</t>
  </si>
  <si>
    <t>ALZETA ULTRA LOW-NOX BURNER, GOOD COMBUSTION</t>
  </si>
  <si>
    <t>MD-0033</t>
  </si>
  <si>
    <t>KELSON RIDGE</t>
  </si>
  <si>
    <t>FREE STATE ELECTRIC, LLC</t>
  </si>
  <si>
    <t>MD</t>
  </si>
  <si>
    <t>MARYLAND, OTHER</t>
  </si>
  <si>
    <t>FACILITY WAS LICENSED; PROJECT WAS THEN CANCELLED BY APPLICANT</t>
  </si>
  <si>
    <t>EMISSIONS LIMITS APPLY TO EACH BOILER</t>
  </si>
  <si>
    <t>EXCLUSIVE USE OF NATURAL GAS, ADVANCED DRY LOW-NOX BURNERS; GOOD COMBUSTION CONTROLS HEAT INPUT TO THE AUXILIARY BOILERS (2) SHALL BE LIMITED TO 210,240 MMBTU FOR ANY CONSECUTIVE 12-MONTH PERIOD</t>
  </si>
  <si>
    <t xml:space="preserve">HEAT INPUT TO THE AUXILIARY BOILERS (2) SHALL BE LIMITED TO 210,240 MMBTU FOR ANY CONSECUTIVE 12-MONTH PERIOD </t>
  </si>
  <si>
    <t>AL-0179</t>
  </si>
  <si>
    <t>TENASKA TALLADEGA GENERATING STATION</t>
  </si>
  <si>
    <t>TENASKA ALABAMA IV PARTNERS, LP</t>
  </si>
  <si>
    <t>NATURAL GAS/DISTILLATE OIL FIRED COMBINED CYCLE ELECTRIC GENERATING FACILITY.</t>
  </si>
  <si>
    <t>30 MMBTU/HR AUXILIARY BOILER</t>
  </si>
  <si>
    <t>Operation limited to 1000 h/yr.</t>
  </si>
  <si>
    <t>IN-0110</t>
  </si>
  <si>
    <t>COGENTRIX LAWRENCE CO., LLC</t>
  </si>
  <si>
    <t>BOILER, AUXILIARY, NATURAL GAS</t>
  </si>
  <si>
    <t>CLEAN FUEL, GOOD COMBUSTION PRACTICE</t>
  </si>
  <si>
    <t>OH-0265</t>
  </si>
  <si>
    <t>DRESDEN ENERGY LLC</t>
  </si>
  <si>
    <t>Dresden Energy</t>
  </si>
  <si>
    <t>TWO 171.7 MW NATURAL GAS AND FUEL OIL- FIRED COMBUSTION TURBINES, COMBINED CYCLE; 49 MMBTU/HR NATURAL GAS FIRED BOILER; 2,250,000 GALLON FIXED ROOF STORAGE TANK FOR #2 FUEL OIL.</t>
  </si>
  <si>
    <t>Boiler is restricted to 800 hour of operation per a rolling 12 months.</t>
  </si>
  <si>
    <t xml:space="preserve">Boiler is restricted to 800 hours or operation per a rolling 12 months. </t>
  </si>
  <si>
    <t>OK-0043</t>
  </si>
  <si>
    <t>WEBERS FALLS ENERGY FACILITY</t>
  </si>
  <si>
    <t>ENERGETIX</t>
  </si>
  <si>
    <t>BOILER OPERATIONS LIMITED TO 3,000 HOURS/YEAR.</t>
  </si>
  <si>
    <t>AL-0181</t>
  </si>
  <si>
    <t>DUKE ENERGY AUTAUGA, LLC</t>
  </si>
  <si>
    <t>COMBINED CYCLE ELECTRIC GENERATING PLANT.</t>
  </si>
  <si>
    <t>31.4 MMBTU/HR NATURAL GAS FIRED BOILER</t>
  </si>
  <si>
    <t>Operation limited to 2500 hrs/yr.</t>
  </si>
  <si>
    <t>EFFICIENT COMBUSTION.</t>
  </si>
  <si>
    <t>*WA-0292</t>
  </si>
  <si>
    <t>SATSOP COMBUSTION TURBINE PROJECT</t>
  </si>
  <si>
    <t>GRAYS HARBOR ENERGY LLC</t>
  </si>
  <si>
    <t>GE F7 TURBINE BASED COMBINED CYCLE NATURAL GAS ONLY FUELED COMBUSTION TURBINE INCLUDES COOLING TOWER AND EMERGENCY ICE GENERATOR AND FIRE WATER ENGINES</t>
  </si>
  <si>
    <t>29.3 MMBTU/H IS THE DESIGN HEAT INPUT RATE FOR THE BOILER, AS PROVIDED BY THE STATE CONTACT PERSON.</t>
  </si>
  <si>
    <t>1-H AV</t>
  </si>
  <si>
    <t>FUEL GAS HEATER</t>
  </si>
  <si>
    <t>FUEL GAS HEATER PRE-HEATS THE PIPELINE NATURAL GAS FUEL ENTERING THE COMBUSTION TURBINE UNITS AT 70 DEGREES F</t>
  </si>
  <si>
    <t>OK-0071</t>
  </si>
  <si>
    <t>MCCLAIN ENERGY FACILITY</t>
  </si>
  <si>
    <t>NRG MCCLAIN LLC</t>
  </si>
  <si>
    <t>USE OF NATURAL GAS FUEL</t>
  </si>
  <si>
    <t>LIMESTONE DRYER</t>
  </si>
  <si>
    <t>LIMESTONE DRYER INCLUDES A CRUSHER. HEATED AIR BOTH CLASSIFIES THE GROUND LIMESTONE AND DRIES THE MATERIAL. UNIT IS LIMITED TO A 505 CAPACITY FACTOR CALCULATED BASED ON 4380 H/CALENDAR YR. COMBUSTION CONTROLS WILL BE USED TO MINIMIZE AIR EMISSIONS.</t>
  </si>
  <si>
    <t>GOOD COMBUSTION CONTROLS</t>
  </si>
  <si>
    <t>CA-1109</t>
  </si>
  <si>
    <t>SUPERIOR INDUSTRIES INTERNATIONAL</t>
  </si>
  <si>
    <t>METAL HEATING FURNACE</t>
  </si>
  <si>
    <t>EQUIP: NO AIR PREHEAT, MFR: THERMAL PROCESS, TYPE: REVERBERATORY, FUNC EQUIP: ALUMINUM MELTING, FUEL_TYPE: PROPANE, SCHEDULE: CONTINUOUS, H/D: 24, D/W: 7, W/Y: 50 NOTES: THIS IS A RECLAIM FACILITY. THE FACILITY REQUESTED PERMIT MODIFICATIONS FOR FOUR ALUM</t>
  </si>
  <si>
    <t>PPMVD @ 3% 02</t>
  </si>
  <si>
    <t>TX-0378</t>
  </si>
  <si>
    <t>LA PORTE POLYPROPYLENE PLANT</t>
  </si>
  <si>
    <t>ATOFINA PETROCHEMICALS INC</t>
  </si>
  <si>
    <t>ATOFINA PROPOSES TO INSTALL A 60 MMBTU/H PACKAGE BOILER TO PROVIDE NEEDED STEAM CAPACITY. THE BURNER WILL MEET ESAD LIMIT OF 0.015 LB NOX/MMBTU FOR HOUSTON/GALVESTON. UPON STARTUP OF EPN ES-206, THE 40 MMBTU/H TEMPORARY BOILER (EPN TEMPBOILER) SHALL BE RE</t>
  </si>
  <si>
    <t>PACKAGE BOILER BO-4</t>
  </si>
  <si>
    <t xml:space="preserve">ADDITIONAL EMISSION LIMIT OF 100 PPM @ 15% O2. </t>
  </si>
  <si>
    <t>Restriction on the gallons of #2 oil that can be used: 1,787,000 gallons per rolling 12-months. There is a separate process entry for this boiler when firing fuel oil.</t>
  </si>
  <si>
    <t xml:space="preserve">USING MANUFACTURER'S EMISSION FACTORS OF 150 LBS CO/1,000,000 POUNDS OF AIR for both NG and #2 fuel oil. </t>
  </si>
  <si>
    <t>DRYER, SOY PROTEIN CONCENTRATE - COMBUSTION</t>
  </si>
  <si>
    <t>Baghouse with 100% capture. Process is in 2 parts - dryer - combustion, and dryer - pm.</t>
  </si>
  <si>
    <t xml:space="preserve">Emissions from natural gas combustion, using 0.035 lb CO/mmBtu </t>
  </si>
  <si>
    <t>IN-0095</t>
  </si>
  <si>
    <t>ALLEGHENY ENERGY SUPPLY CO. LLC</t>
  </si>
  <si>
    <t>ALLEGHENY ENERGY SUPPLY CO. LLC (ACADIA BAY ENERGY</t>
  </si>
  <si>
    <t>ELECTRIC POWER GENERATING STATION</t>
  </si>
  <si>
    <t>AL-0180</t>
  </si>
  <si>
    <t>DUKE ENERGY DALE, LLC</t>
  </si>
  <si>
    <t>NATURAL GAS FIRED COMBINED CYCLE ELECTRIC GENERATING PLANT.</t>
  </si>
  <si>
    <t>35 MMBTU/HR NAT. GAS FIRED AUXILIARY BOILER</t>
  </si>
  <si>
    <t>AR-0049</t>
  </si>
  <si>
    <t>GEORGIA PACIFIC - CROSSETT PAPER</t>
  </si>
  <si>
    <t>GEORGIA PACIFIC CORPORATION</t>
  </si>
  <si>
    <t>KRAFT PAPER MILL.</t>
  </si>
  <si>
    <t>BURNER EXHAUST A, TAD (SN-85A)</t>
  </si>
  <si>
    <t>Source has not been installed yet. BACT for PM, VOC, CO and NOx. Initial &amp; 3 yr periodic testing required for CO &amp; NOx.</t>
  </si>
  <si>
    <t>GOOD COMBUSTION PRACTICE IN CONJUNCTION W/NATURAL GAS FUEL.</t>
  </si>
  <si>
    <t xml:space="preserve">Limit for combined Burner A and Burner B: 25.2 lb/h </t>
  </si>
  <si>
    <t>BURNER EXHAUST B, TAD</t>
  </si>
  <si>
    <t>Source not yet installed. BACT for PM, CO, NOx, VOC. Initial &amp; 3 -yr periodic testing is required for NOx &amp; CO.</t>
  </si>
  <si>
    <t>GOOD COMBUSTION PRACTICE IN CONJUNCTION WITH CLEAN FUEL.</t>
  </si>
  <si>
    <t>BURNER, YANKEE</t>
  </si>
  <si>
    <t>Source is not installed yet. Initial &amp; 3 year periodic testing required for CO &amp; NOx using methods 10 &amp; 7E respectively. BACT for PM, VOC, CO and NOx.</t>
  </si>
  <si>
    <t>*PA-0210</t>
  </si>
  <si>
    <t>DART CONTAINER CORP OF PA</t>
  </si>
  <si>
    <t>NEW BOILERS ARE SUBJECT TO 40 CFR, PART 60, SUBPART DC AND BAT AND 25 PA CODE , CHAPTER 123.</t>
  </si>
  <si>
    <t>CLEAVER BROOKS BOILERS. Boilers subject to NSPS/BAT/SIP</t>
  </si>
  <si>
    <t>PPMDV @ 3% O2</t>
  </si>
  <si>
    <t>OH-0257</t>
  </si>
  <si>
    <t>JACKSON COUNTY POWER, LLC</t>
  </si>
  <si>
    <t>FOUR 305 MW NATURAL-GAS FIRED COMBUSTION TURBINES, COMBINED CYCLE, WITH DLN AND SCR</t>
  </si>
  <si>
    <t>Limited to 3000 hours of operation per rolling 12 month period.</t>
  </si>
  <si>
    <t>NC-0094</t>
  </si>
  <si>
    <t>GENPOWER EARLEYS, LLC</t>
  </si>
  <si>
    <t>POWER GENERATING FACILITY</t>
  </si>
  <si>
    <t>Auxiliary boiler supplies steam for start up, and maintain operating temperatures for HSRGs and steam turbine when the CTs are off line. Boiler is allowed to operate &lt; 1000 h/yr.</t>
  </si>
  <si>
    <t>GOOD C OMBUSTION PRACTICES AND DESIGN</t>
  </si>
  <si>
    <t>POWER BOILER NO. 2</t>
  </si>
  <si>
    <t>EMISSION POINT NO. 6.</t>
  </si>
  <si>
    <t>GOOD EQUIPMENT DESIGN AND PROPER COMBUSTION TECHNIQUES</t>
  </si>
  <si>
    <t>OK-0055</t>
  </si>
  <si>
    <t>MUSTANG ENERGY PROJECT</t>
  </si>
  <si>
    <t>MUSTANG POWER LLC</t>
  </si>
  <si>
    <t>OK-0056</t>
  </si>
  <si>
    <t>HORSESHOE ENERGY PROJECT</t>
  </si>
  <si>
    <t>GOOD COMBUSTION PRACTICES &amp; DESIGN</t>
  </si>
  <si>
    <t>TX-0388</t>
  </si>
  <si>
    <t>SAND HILL ENERGY CENTER</t>
  </si>
  <si>
    <t>AUSTIN ELECTRIC UTILITY</t>
  </si>
  <si>
    <t>ELECTRIC POWER GENERATOR CONSISTING OF NATURAL GAS-FIRED COMBUSTION TURBINE WITH HRSG.</t>
  </si>
  <si>
    <t>INLET AIR HEATERS (3)</t>
  </si>
  <si>
    <t>LA-0120</t>
  </si>
  <si>
    <t>SHELL CHEMICAL LP</t>
  </si>
  <si>
    <t>WELLBORN CABINETS, INC.</t>
  </si>
  <si>
    <t>(3) WOOD WASTE BOILERS (29.5 MMBTU/HR EACH)</t>
  </si>
  <si>
    <t>BOILER DESIGN AND COMBUSTION CONTROL</t>
  </si>
  <si>
    <t>3 HR TEST</t>
  </si>
  <si>
    <t>AR-0075</t>
  </si>
  <si>
    <t>DELTIC TIMBER CORPORATION</t>
  </si>
  <si>
    <t>LUMBER AND CHIP MILL</t>
  </si>
  <si>
    <t>BOILER, WOOD WASTE #3</t>
  </si>
  <si>
    <t>WOOD WASTE/BARK</t>
  </si>
  <si>
    <t>OVEN FIRE AIR/DRY LOW NOX COMBUSTION</t>
  </si>
  <si>
    <t>THERMAL OIL HEATERS, KONUS; S11, C11, B11 &amp; B12</t>
  </si>
  <si>
    <t>STACK S11; CONTROL C11; BOILERS B11 &amp; B12 - KONUS THERMAL OIL HEATERS RATED AT 19.4 MILLION BTU PER HOUR EACH WHICH BURN WOOD AS A PRIMARY FUEL AND DISTILLATE FUEL OIL AS A BACKUP FUEL. A SINGLE ELECTRIFIED FILTER BED (EFB) CONTROLS THE EMISSIONS FROM BOTH THERMAL OIL HEATERS</t>
  </si>
  <si>
    <t>GOOD COMBUSTION PRACTICES (SEE NOTE BELOW)</t>
  </si>
  <si>
    <t xml:space="preserve">B) GOOD COMBUSTION PRACTICES FOR BURNING WOOD FUEL: I) THE TEMPERATURE OF THE EXHAUST GAS EXITING THE BOILER SHALL BE MAINTAINED AT A MINIMUM OF 1250 DEGREES FAHRENHEIT. II) THE RESIDENCE TIME OF THE BOILER SHALL BE A MINIMUM OF 1 SECOND. III) THE 8-HOUR AVERAGE CARBON MONOXIDE CONCENTRATION OF THE EXHAUST GAS EXITING THE BOILER MAY NOT EXCEED 600 PARTS PER MILLION DRY VOLUME (PPMDV), AT 7% OXYGEN (O2). </t>
  </si>
  <si>
    <t>THERMAL OIL HEATERS, KONUS, S21, C21, B21 &amp; B22 -</t>
  </si>
  <si>
    <t>STACK S21; CONTROL C21; BOILERS B21 &amp; B22 - KONUS THERMAL OIL HEATERS RATED AT 23.8 MILLION BTU PER HOUR EACH WHICH BURN WOOD AS A PRIMARY FUEL AND DISTILLATE FUEL OIL AS A BACKUP FUEL. A SINGLE ELECTRIFIED FILTER BED (EFB) CONTROLS THE EMISSIONS FROM BOTH THERMAL OIL HEATERS.</t>
  </si>
  <si>
    <t>GOOD COMBUSTIO PRACTICES (SEE NOTES BELOW)</t>
  </si>
  <si>
    <t>ND-0016</t>
  </si>
  <si>
    <t>AMERICAN CRYSTAL SUGAR COMPANY</t>
  </si>
  <si>
    <t>PULP DRYER</t>
  </si>
  <si>
    <t>PARTICULATE EMISSIONS ARE DUE TO CONTACT DRYING OF PULP AND COAL COMBUSTION. NOX, SO2, CO AND VOC EMISSIONS ARE DUE TO COAL (SUBBITUMINOUS) COMBUSTION.</t>
  </si>
  <si>
    <t>BOILER, VERTICAL</t>
  </si>
  <si>
    <t>Each fuel supply heater is limited to a maximum annual cumulative fuel heat input of 47,630 mmBtu per rolling 12 months.</t>
  </si>
  <si>
    <t xml:space="preserve">Limits are for each heater. </t>
  </si>
  <si>
    <t>OK-0070</t>
  </si>
  <si>
    <t>GENOVA OK I POWER PROJECT</t>
  </si>
  <si>
    <t>GENOVA OKLAHOMA LLC</t>
  </si>
  <si>
    <t>NM-0044</t>
  </si>
  <si>
    <t>CLOVIS ENERGY FACILITY</t>
  </si>
  <si>
    <t>DUKE ENERGY CURRY LLC</t>
  </si>
  <si>
    <t>THIS IS A 1,200 MW COMBINED CYCLE MERCHANT POWER PLANT.</t>
  </si>
  <si>
    <t>AUXILIARY BOILERS (AUX-1 AND AUX-2)</t>
  </si>
  <si>
    <t>Emission limits are for each (Aux-1 and Aux-2) Auxiliary Boiler.</t>
  </si>
  <si>
    <t>DRY LOW NOX (DLN) TECHNOLOGY, GOOD COMBUSTION PRACTICES</t>
  </si>
  <si>
    <t>(LHV)</t>
  </si>
  <si>
    <t>AL-0185</t>
  </si>
  <si>
    <t>BARTON SHOALS ENERGY</t>
  </si>
  <si>
    <t>BARTON SHOALS ENERGY, LLC</t>
  </si>
  <si>
    <t>ELECTRIC GENERATION - NATURAL GAS FIRED COMBINED CYCLE</t>
  </si>
  <si>
    <t>TWO (2) 40 MMBTU/H AUXILIARY BOILERS</t>
  </si>
  <si>
    <t>IA-0060</t>
  </si>
  <si>
    <t>HAWKEYE GENERATING, LLC</t>
  </si>
  <si>
    <t>ENTERGY</t>
  </si>
  <si>
    <t>ENTERGY IS INSTALLING TWO GE 7FA (170MW) NATURAL GAS FIRED TURBINES. THEY ARE REQUIRED TO INSTALL SCR FOR CONTROL OF NOX (3 PPMVD, 3 HOUR AVG. TIME) AND CATALYTIC OXIDATION FOR THE CONTROL OF CO (5 PPMVD, 3 HOUR AVG. TIME) FOR COMBINED CYCLE OPERATION. SI</t>
  </si>
  <si>
    <t>AUXILIARY BOILER (48.5 MMBTU/H)</t>
  </si>
  <si>
    <t>NATUAL GAS</t>
  </si>
  <si>
    <t>MILLION CF/YR</t>
  </si>
  <si>
    <t>GCP</t>
  </si>
  <si>
    <t>VA-0261</t>
  </si>
  <si>
    <t>CPV CUNNINGHAM CREEK</t>
  </si>
  <si>
    <t>COMPETITIVE POWER VENTURE</t>
  </si>
  <si>
    <t>TURBINES USED TO PRODUCE ELECTRICITY</t>
  </si>
  <si>
    <t>one auxiliary boiler</t>
  </si>
  <si>
    <t>GOOD COMBUSTION PRACTICES.</t>
  </si>
  <si>
    <t>OH-0248</t>
  </si>
  <si>
    <t>LAWRENCE ENERGY</t>
  </si>
  <si>
    <t>THREE 180 MW GAS-FIRED COMBUSTION TURBINES, COMBINED CYCLE, WITH DLN, SCR AND OXIDATION CATALYST</t>
  </si>
  <si>
    <t xml:space="preserve">Limits are for each boiler. </t>
  </si>
  <si>
    <t>CA-1023</t>
  </si>
  <si>
    <t>LA COUNTY INTERNAL SERVICES DEPT.</t>
  </si>
  <si>
    <t>BOILER, 39 MMBTU/H</t>
  </si>
  <si>
    <t>MFR: SPRINGFIELD, TYPE: WATER TUBE, MODEL: STIRLING, FUNC EQUIP: BACKS UP COGEN SYSTEM DURING SCHEDULED MAINTENANCE, SCHEDULE: VARIABLE, H/D: 8, D/W: 1, W/Y: 12, NOTES: 90,000 THERMS PER MONTH HEAT INPUT SOURCE TEST RESULTS: TEST DATES MARCH 23-30, 2004 F</t>
  </si>
  <si>
    <t>AL-0192</t>
  </si>
  <si>
    <t>HONDA MANUFACTURING OF ALABAMA, LLC</t>
  </si>
  <si>
    <t>AUTOMOBILE MANUFACTURING PLANT</t>
  </si>
  <si>
    <t>throughput for each boiler. BACT for CO, NOx, PM10, and VE</t>
  </si>
  <si>
    <t>CLEAN FUEL, GOOD COMBUSTION PRACTICES.</t>
  </si>
  <si>
    <t>WI-0195</t>
  </si>
  <si>
    <t>SENA NIAGARA MILL</t>
  </si>
  <si>
    <t>STORA ENSO NORTH AMERICA</t>
  </si>
  <si>
    <t>PROCESS HEATER, PAPER MACHINE P51</t>
  </si>
  <si>
    <t>Throughput is total for natural gas IR and flotation dryers.</t>
  </si>
  <si>
    <t>ANY NEW (REPLACEMENT) IR BURNERS WILL BE LOW NOX BURNERS, FIRING NATURAL GAS</t>
  </si>
  <si>
    <t>NJ-0062</t>
  </si>
  <si>
    <t>CONSOLIDATE EDISON DEVELOPMENT (CED)</t>
  </si>
  <si>
    <t>CONSOLIDATED EDISON DVPMT.- LAKEWOOD GEN. FACILITY</t>
  </si>
  <si>
    <t>POWER GENERATION</t>
  </si>
  <si>
    <t>FUEL GAS HEATERS (3 UNITS)</t>
  </si>
  <si>
    <t>INSTALLATION OF 3 NEW FUEL GAS HEATERS@ 4.62 MMBTU/HR EACH. FUEL: NATURAL GAS.</t>
  </si>
  <si>
    <t>GA-0101</t>
  </si>
  <si>
    <t>MURRAY ENERGY FACILITY</t>
  </si>
  <si>
    <t>DUKE ENERGY MURRAY LLC</t>
  </si>
  <si>
    <t>GEORGIA DEPARTMENT OF NATURAL RESOURCES</t>
  </si>
  <si>
    <t>HOURS OF OPERATION NOT TO EXCEED 6,000 H/YR.</t>
  </si>
  <si>
    <t>2 Auxiliary boilers.</t>
  </si>
  <si>
    <t>EACH UNIT</t>
  </si>
  <si>
    <t>UNITS COMBINED</t>
  </si>
  <si>
    <t>VA-0260</t>
  </si>
  <si>
    <t>HENRY COUNTY POWER</t>
  </si>
  <si>
    <t>Cogentrix Energy Inc</t>
  </si>
  <si>
    <t>4 COMBINED CYCLE TURBINES WITH A TOTAL ELECTRICITY PRODUCTION OF 1,100 MW.</t>
  </si>
  <si>
    <t>AUXILIARY BOILER, (2)</t>
  </si>
  <si>
    <t>Two Auxiliary Boilers. BACT for NOx and CO only.</t>
  </si>
  <si>
    <t>GOOD COMBUSTION AND DESIGN. CLEAN FUEL.</t>
  </si>
  <si>
    <t>TX-0408</t>
  </si>
  <si>
    <t>INDIAN ROCK GATHERING COMPANY LP</t>
  </si>
  <si>
    <t>NATURAL GAS PROCESSING FACILITY</t>
  </si>
  <si>
    <t>BOILERS ARE UNCONTROLLED BECAUSE BOILER DUTY IS &lt;40 MMBTU/H.</t>
  </si>
  <si>
    <t xml:space="preserve">UNCONTROLLED BECAUSE BOILER IS LESS THAN 40 MMBTU/H. </t>
  </si>
  <si>
    <t>VA-0243</t>
  </si>
  <si>
    <t>STANLEY FURNITURE</t>
  </si>
  <si>
    <t>WOOD HOUSEHOLD FURNITURE MFG.</t>
  </si>
  <si>
    <t>BOILER, NAT GAS &amp; OIL</t>
  </si>
  <si>
    <t>KEWANEE NATURAL GAS/DISTILLATE OIL BOILER. THROUGHPUT 26.5 MMBTU/HR - 450,000 GAL #2 OIL. ADDITIONAL SCC, 10200502. FOR ALL POLLUTANTS, NO CONTROLS, EMISSION LIMITS IN T/YR ONLY</t>
  </si>
  <si>
    <t>EMISSION LIMITS IN T/YR ONLY</t>
  </si>
  <si>
    <t>TX-0392</t>
  </si>
  <si>
    <t>LUCITE BEAUMONT</t>
  </si>
  <si>
    <t>INEOS ACRYLICS, INC</t>
  </si>
  <si>
    <t>SULFURIC ACID REGENERATION FACILITY</t>
  </si>
  <si>
    <t>NO.1 PRE-HEATER</t>
  </si>
  <si>
    <t>NO. 2 PRE-HEATER</t>
  </si>
  <si>
    <t>TX-0354</t>
  </si>
  <si>
    <t>ATOFINA CHEMICALS INCORPORATED</t>
  </si>
  <si>
    <t xml:space="preserve">ACROLEIN (AC) IS PRODUCED BY THE SELECTIVE OXIDATION OF PROPYLENE ACROSS A FIXED BED CATALYST REACTOR IN A CONTINUOUS PROCESS. PROPYLENE IS DELIVERED TO THE SITE VIA PIPELINE REQUIRING NO ON SITE STORAGE. THIS REACTION IS EXOTHERMIC AND HEAT IS RECOVERED </t>
  </si>
  <si>
    <t>HEAT TRANSFER FLUID HEATER, H202</t>
  </si>
  <si>
    <t>HEAT TRANSFER FLUID HEATER, H2202</t>
  </si>
  <si>
    <t>(2) STEAM BOILERS, X-426A AND X-426B</t>
  </si>
  <si>
    <t>EACH, CALCULATED USING THROUGHPUT</t>
  </si>
  <si>
    <t>IA-0062</t>
  </si>
  <si>
    <t>EMERY GENERATING STATION</t>
  </si>
  <si>
    <t>INTERSTATE POWER &amp; LIGHT (IPL)</t>
  </si>
  <si>
    <t>PERMITS WERE AMENDED ON 6/26/03. RBLC ID IA-0062 WAS CORRECTED AS MOST OF THE CHANGES WERE MINOR (BASED ON OPERATIONAL &amp; DESIGN CHANGES BEING MADE AS PLANT IS CONSTRUCTED). THE NEW DEW POINT HEATER HAS BEEN GIVEN A NEW RBLC ID.</t>
  </si>
  <si>
    <t>GAS HEATER, (2)</t>
  </si>
  <si>
    <t>Natural Gas fired Heaters, 16.4 MMBTU/HR capacity for each. Operating hours reduced from 8760 hours to 6000 hours each.</t>
  </si>
  <si>
    <t>Limited to 6000 hours of operation per year.</t>
  </si>
  <si>
    <t>CATALYTIC OXIDATION</t>
  </si>
  <si>
    <t>TX-0389</t>
  </si>
  <si>
    <t>BAYTOWN CARBON BLACK PLANT</t>
  </si>
  <si>
    <t>DEGUSSA ENGINEERED CARBONS, LP</t>
  </si>
  <si>
    <t>BACK-UP BOILER</t>
  </si>
  <si>
    <t>WA-0291</t>
  </si>
  <si>
    <t>WALLULA POWER PLANT</t>
  </si>
  <si>
    <t>WALLULA GENERATION, LLC</t>
  </si>
  <si>
    <t>WALLULA GENERATION, LLC, PROPOSES TO CONSTRUCT AND OPERATE A 1,300 MW COMBINED CYCLE ELECTRIC POWER PLANT. THE PROJECT WILL CONSIST OF TWO INDEPENDENT POWER BLOCKS WITH CRITICAL BACK-UP SYSTEMS TO MAINTAIN OVERALL PLANT RELIABILITY AND AVAILABILITY.</t>
  </si>
  <si>
    <t>Operational limit of 4,000 hr per year</t>
  </si>
  <si>
    <t>3 hr ave</t>
  </si>
  <si>
    <t>PA-0216</t>
  </si>
  <si>
    <t>J &amp; L SPECIALTY STEEL, INC.</t>
  </si>
  <si>
    <t>THIS PA/REVIEW MEMO IS VERY LONG AND INVOLVED AND SHOULD BE CONSULTED FOR ANY CLARIFICATION ON ISSUES.</t>
  </si>
  <si>
    <t>BOILER, DRAP LINE</t>
  </si>
  <si>
    <t>Installation of ultra-low Nox burner on the drap line</t>
  </si>
  <si>
    <t>T/H</t>
  </si>
  <si>
    <t>OH-0295</t>
  </si>
  <si>
    <t>GMC TRUCK AND BUS, MORAINE ASSEMBLY PLANT</t>
  </si>
  <si>
    <t>GENERAL MOTORS CORPORATION</t>
  </si>
  <si>
    <t>LIGHT DUTY TRUCKS AND AUTOMOBILE PRODUCTION, ASSEMBLY PLANT</t>
  </si>
  <si>
    <t>NATURAL GAS USAGE</t>
  </si>
  <si>
    <t>MMCF/rolling 12-mo</t>
  </si>
  <si>
    <t>THE INCREASE IN NATURAL GAS USAGE CAUSED THIS PERMIT TO BE PSD FOR NOX. COMBINED NATURAL GAS USAGE FOR: ELPO SAND, GUIDE COAT, BODY SAND, BODY WIPE, TOPCOAT SYSTEM, TOPCOAT ABATEMENT, FINAL REPAIR, DEADNER, BUILDING HEAT.</t>
  </si>
  <si>
    <t>TX-0364</t>
  </si>
  <si>
    <t>EXXON MOBIL CORPORATION</t>
  </si>
  <si>
    <t>EXXON MOBILE REQUESTED AN AMENDMENT TO PERMIT 20660 AND A PSD MAJOR MODIFICATION TO PSD-TX-795M1 TO UPDATE THE FLARE EMISSIONS TO REFLECT REVISED GAS VOLUMES AND INCREASES IN ACID GAS CONTENT. THE AMENDMENT UPDATES THE PROCESS FLARE EMISSIONS BUT DOES NOT</t>
  </si>
  <si>
    <t>HOT OIL HEATER, EPN6</t>
  </si>
  <si>
    <t xml:space="preserve">STANDARDIZED EMISSION LIMIT CALCULATED FROM HEAT RATING AND HOURLY EMISSION LIMIT. </t>
  </si>
  <si>
    <t>GLYCOL REBOILER, EPN11</t>
  </si>
  <si>
    <t>HOT OIL HEATER, EPN26</t>
  </si>
  <si>
    <t>HP TEG FIREBOX, EPN30</t>
  </si>
  <si>
    <t>LA-0193</t>
  </si>
  <si>
    <t>STYRENE MONOMER PLANT</t>
  </si>
  <si>
    <t>COS-MAR COMPANY</t>
  </si>
  <si>
    <t>PLANT PRODUCES STYRENE MONOMER THROUGH THE ALKYLATION OF BENZENE AND ETHYLENE TO ETHYLBENZENE, FOLLOWED BY DEHYDROGENATION OF ETHYLBENZENE TO STYRENE. PROJECT EXPANDS STYRENE MONOMER CAPACITY FROM 1.9 TO 2.55 BILLION POUNDS PER YEAR.</t>
  </si>
  <si>
    <t>REGENERATION GAS HEATER HS-2102</t>
  </si>
  <si>
    <t>GOOD COMBUSTION PRACTICES - GOOD EQUIPMENT DESIGN, USE OF GASEOUS FUELS FOR GOOD MIXING, AND PROPER COMBUSTION TECHNIQUES</t>
  </si>
  <si>
    <t xml:space="preserve">ANNUAL CO EMISSIONS FROM THE FOLLOWING SOURCES ARE CAPPED AT 953.3 TPY: 145-02-A, 145-02-B, 145-02-C, 145-02-D, 145-02-E, 145-02-F, 145-02-G, 145-02-H, 145-02-I, 145-02-J, 145-02-K, 145-02-L, 145-02-M, 145-02-N, 145-02-O, &amp; 145-02-P. </t>
  </si>
  <si>
    <t>PEB RECOVERY COLUMN HEATER HS-2105</t>
  </si>
  <si>
    <t>Throughput is lb/h of steam. Boiler provides steam for standby and startup conditions.</t>
  </si>
  <si>
    <t>3-h avg</t>
  </si>
  <si>
    <t>OK-0090</t>
  </si>
  <si>
    <t>DUKE ENERGY STEPHENS, LLC STEPHENS ENERGY</t>
  </si>
  <si>
    <t>MERCHANT POWER PLANT - NOMINAL TOTAL OF 620 MW.</t>
  </si>
  <si>
    <t>GA-0098</t>
  </si>
  <si>
    <t>RINCON POWER PLANT</t>
  </si>
  <si>
    <t>GENPOWER RINCON LLC</t>
  </si>
  <si>
    <t>THE BOILER IS LIMITED TO 1,000 H/YR OF OPERATION.</t>
  </si>
  <si>
    <t>One of two boilers</t>
  </si>
  <si>
    <t>CONTINUOUS EMISSION MONITORING SYSTEM AND GOOD COMBUSTION PRACTICES.</t>
  </si>
  <si>
    <t>OH-0276</t>
  </si>
  <si>
    <t>CHARTER MANUFACTURING CO., INC.</t>
  </si>
  <si>
    <t>NEW MELT SHOP AT EXISTING FACILITY, INCLUDES NEW: ELECTRIC ARC FURNACE; LADLE METALLURGY FURNACE; VACUUM OXYGEN DEGASSER (VOD); VOC BOILER; CONTINUOUS CASTING MACHINES; 3 SILOS; 6 LADLE PREHEATERS; CUT-OFF-TORCH; 3 TUNDISH PREHEATERS; PROCESS SPACE HEATER</t>
  </si>
  <si>
    <t>BOILER FOR VACUUM OXYGEN DEGASSER VESSEL</t>
  </si>
  <si>
    <t>VACUUM OXYGEN DEGASSER VESSEL BOILER, WITH LOW NOX BURNER</t>
  </si>
  <si>
    <t>FROM NATURAL GAS COMBUSTION</t>
  </si>
  <si>
    <t>GA-0105</t>
  </si>
  <si>
    <t>MCINTOSH COMBINED CYCLE FACILITY</t>
  </si>
  <si>
    <t>SAVANNAH ELECTRIC AND POWER CO</t>
  </si>
  <si>
    <t>LA-0184</t>
  </si>
  <si>
    <t>TITANIUM DIOXIDE FACILITY</t>
  </si>
  <si>
    <t>LOUISIANA PIGMENT COMPANY, LP</t>
  </si>
  <si>
    <t>TITANIUM DIOXIDE (TIO2) PRODUCTION FACILITY RETROACTIVE PSD REVIEW. FACILITY CONSTRUCTED UNDER PSD-LA-533, DATED AUGUST 11, 1989. STACK TEST RESULTS INDICATE THAT WHEN PLANT COMMENCED OPERATIONS, CO EMISSIONS EXCEEDED ITS SIGNIFICANCE LEVEL.</t>
  </si>
  <si>
    <t>OXYGEN SUPERHEATERS W340-AX &amp; W340-BX (5.61 MM BTU/H EA.)</t>
  </si>
  <si>
    <t>TICL4 SUPERHEATERS W321-AX &amp; W321-BX (10.2 MM BTU/H EA.)</t>
  </si>
  <si>
    <t>SPRAY DRYER DUST COLLECTORS F603-A &amp; F-603-B (BURNERS - 25.5 MM BTU/H EA.)</t>
  </si>
  <si>
    <t>CALCINER OFF-GAS SCRUBBER F476 (BURNER - 12.24 MM BTU/H)</t>
  </si>
  <si>
    <t>GA-0107</t>
  </si>
  <si>
    <t>TALBOT ENERGY FACILITY</t>
  </si>
  <si>
    <t>OGLETHORPE POWER CORPORATION</t>
  </si>
  <si>
    <t>FUEL GAS PREHEATERS, (3)</t>
  </si>
  <si>
    <t>IA-0068</t>
  </si>
  <si>
    <t>INTERSTATE POWER &amp; LIGHT - EMERY GENERATING STATI</t>
  </si>
  <si>
    <t>IPL CHANGED NAMES FROM THE POWER IOWA ENERGY CENTER (PIEC) TO THE EMERY GENERATING STATION.</t>
  </si>
  <si>
    <t>GAS HEATER</t>
  </si>
  <si>
    <t>One natural gas dew point heater is added.</t>
  </si>
  <si>
    <t>TX-0458</t>
  </si>
  <si>
    <t>JACK COUNTY POWER PLANT</t>
  </si>
  <si>
    <t>DUKE ENERGY LP</t>
  </si>
  <si>
    <t>DUKE ENERGY JACK, L.P. IS CONSTRUCTING A 620 MW COMBINED CYCLE POWER PLANT. TWO COMBUSTION TURBINES WILL EACH PROVIDE APPROXIMATELY 170 MW OF ELECTRICITY. A 550 MMBTU/HR DUCT BURNER ON EACH TURBINE EXHAUST STREAM WILL ADD SUPPLEMENTAL HEAT TO THE HEAT REC</t>
  </si>
  <si>
    <t>OH-0254</t>
  </si>
  <si>
    <t>DUKE ENERGY WASHINGTON COUNTY LLC</t>
  </si>
  <si>
    <t>DUKE ENERGY NORTH AMERICA</t>
  </si>
  <si>
    <t>TWO 170 MW NATURAL GAS-FIRED COMBUSTION TURBINES, COMBINED CYCLE</t>
  </si>
  <si>
    <t>THE MAXIMUM ANNUAL FUEL HEAT INPUT SHALL NOT EXCEED 128,000 MMBTU/ROLLING 12-MONTHS</t>
  </si>
  <si>
    <t>T/ROLLING 12-MONTHS</t>
  </si>
  <si>
    <t>AZ-0049</t>
  </si>
  <si>
    <t>LA PAZ GENERATING FACILITY</t>
  </si>
  <si>
    <t>ALLEGHENY ENERGY SUPPLY LLC</t>
  </si>
  <si>
    <t>NATURAL GAS FIRED, COMBINED CYCLE GENERATING STATION</t>
  </si>
  <si>
    <t>AUXILIARY BOILER FOR GE TURBINE</t>
  </si>
  <si>
    <t>THIS BOILER IS TO BE USED IF THE GE TURBINE SETUP IS SELECTED.</t>
  </si>
  <si>
    <t>AUXILIARY BOILER FOR SIEMENS TURBINES</t>
  </si>
  <si>
    <t>THIS BOILER IS FOR USE WHEN THE SIEMENS TURBINE SYSTEM IS SELECTED.</t>
  </si>
  <si>
    <t>IN-0108</t>
  </si>
  <si>
    <t>STEEL MINI MILL</t>
  </si>
  <si>
    <t>BOILER, NATURAL GAS, (2)</t>
  </si>
  <si>
    <t>Throughput for each. Propane is backup fuel. These boilers supply steam to the entire cold mill area of the plant. Subject to NSPS Subpart Dc</t>
  </si>
  <si>
    <t>GOOD COMBUSTION PRACTICES, NATURAL GAS</t>
  </si>
  <si>
    <t>BOILER, COMMERCIAL</t>
  </si>
  <si>
    <t>NATURAL GAS ONLY</t>
  </si>
  <si>
    <t>BOILERS, AUXILIARY, NATURAL GAS, (2)</t>
  </si>
  <si>
    <t>Throughput for each. Provide auxiliary steam for standby and startup conditions.</t>
  </si>
  <si>
    <t>WI-0207</t>
  </si>
  <si>
    <t>ACE ETHANOL - STANLEY</t>
  </si>
  <si>
    <t>ACE ETHANOL, LLC</t>
  </si>
  <si>
    <t>BOILER, S50/B50, 60 MMBTU/H</t>
  </si>
  <si>
    <t>NATURAL GAS / PROPANE</t>
  </si>
  <si>
    <t>NATURAL GAS / PROPANE; GOOD COMBUSTION CONTROL</t>
  </si>
  <si>
    <t>BOILER, S51/B51, 80 MMBTU/H</t>
  </si>
  <si>
    <t>NAT. GAS / PROPANE</t>
  </si>
  <si>
    <t>NAT. GAS / PROPANE, GOOD COMBUSTION CONTROL</t>
  </si>
  <si>
    <t>BOILER, S52/B52, 11 MMBTU/H</t>
  </si>
  <si>
    <t>NATURAL GAS / PROPANE ; GOOD COMBUSTION CONTROL</t>
  </si>
  <si>
    <t>BOILER, S53 / B53, 34 MMBTU/H</t>
  </si>
  <si>
    <t>AL-0191</t>
  </si>
  <si>
    <t>HYUNDAI MOTOR MANUFACTURING OF ALABAMA, LLC</t>
  </si>
  <si>
    <t>BACT for NOx, PM, and CO</t>
  </si>
  <si>
    <t>CLEAN FUEL</t>
  </si>
  <si>
    <t>NV-0037</t>
  </si>
  <si>
    <t>COPPER MOUNTAIN POWER</t>
  </si>
  <si>
    <t>SEMPRA ENERGY RESOURCES</t>
  </si>
  <si>
    <t>A 600 MW COMBINED CYCLE ELECTRICAL GENERATION FACILITY CONSISTING OF TWO COMBUSTION TURBINE GENERATORS WITH HEAT RECOVERY STEAM GENERATORS, ONE STEAM TURBINE GENERATOR, AND ONE AUXILIARY BOILER.</t>
  </si>
  <si>
    <t>EFFECTIVE COMBUSTION SYSTEM DESIGN, 10:1 TURNDOWN CAPABILITY, AND LNB TECHNOLOGY</t>
  </si>
  <si>
    <t>WV-0021</t>
  </si>
  <si>
    <t>OHIO RIVER PLANT</t>
  </si>
  <si>
    <t>CABOT CORPORATION</t>
  </si>
  <si>
    <t>WV</t>
  </si>
  <si>
    <t>WEST VIRGINIA AIR POLLUTION CONTROL COMM</t>
  </si>
  <si>
    <t>AN EXISTING 3-UNIT, 4-REACTOR CARBON BLACK PRODUCTION FACILITY. TRADITIONALLY, HAS FLARED OR COMBUSTED ALL TAIL GAS.</t>
  </si>
  <si>
    <t>BOILER, NATURAL GAS, 39.00 MMBTU</t>
  </si>
  <si>
    <t>MMSCF/YR</t>
  </si>
  <si>
    <t>Boiler has MDHI of 39.00 mmbtu and combusts natural gas only.</t>
  </si>
  <si>
    <t>PPH</t>
  </si>
  <si>
    <t>AR-0086</t>
  </si>
  <si>
    <t>NUCOR-YAMATO STEEL COMPANY, BLYTHEVILLE MILL</t>
  </si>
  <si>
    <t>NUCOR-YAMATO STEEL COMPANY</t>
  </si>
  <si>
    <t>VTD BOILER</t>
  </si>
  <si>
    <t>CO-0058</t>
  </si>
  <si>
    <t>CHEYENNE STATION</t>
  </si>
  <si>
    <t>CHEYENNE PLAINS GAS PIPELINE COMPANY</t>
  </si>
  <si>
    <t>COMPRESSOR STATION</t>
  </si>
  <si>
    <t>TWO HOT OIL HEATERS RATED AT 45 MMBTU/HR AND ONE UTILITY HEATER RATED AT 16 MMBTU/HR. THE HEATERS ARE INCLUDED IN PERMIT 03WE0913.</t>
  </si>
  <si>
    <t>1-HR AVERAGE</t>
  </si>
  <si>
    <t>THERMAL OIL HEATER, GTS ENERGY, S31, B31</t>
  </si>
  <si>
    <t>STACK S31; BOILER B31 - GTS ENERGY THERMAL OIL HEATER RATED AT 32.0 MILLION BTU PER HOUR WHEN BURNING NATURAL GAS AND 30.0 MILLION BTU PER HOUR WHEN BURNING DISTILLATE FUEL OIL</t>
  </si>
  <si>
    <t>USE OF NATURAL GAS / DISTILLATE OIL, W/ RESTRICTION ON OIL USAGE</t>
  </si>
  <si>
    <t>THERMAL OIL HEATER, GTS ENERGY, S32, B32</t>
  </si>
  <si>
    <t>STACK S32; BOILER B32 - GTS ENERGY THERMAL OIL HEATER RATED AT 32.0 MILLION BTU PER HOUR WHEN BURNING NATURAL GAS AND 30.0 MILLION BTU PER HOUR WHEN BURNING DISTILLATE FUEL OIL.</t>
  </si>
  <si>
    <t>NNII REHEAT FURNACE</t>
  </si>
  <si>
    <t>NNII BILET POST-HEATER</t>
  </si>
  <si>
    <t>BOILER, NATURAL GAS (1)</t>
  </si>
  <si>
    <t>AR-0077</t>
  </si>
  <si>
    <t>BLUEWATER PROJECT</t>
  </si>
  <si>
    <t>STEELCORR, INC.</t>
  </si>
  <si>
    <t>THE FACILITY IS A NEW SPECIALTY STEEL MILL PRODUCING VARIOUS HOT ROLLED, COLD ROLLED AND GALVANIZED PRODUCTS FOR VARIOUS END USE MARKETS. AFIN: 47-00541</t>
  </si>
  <si>
    <t>ENTRY INCLUDES TWO BOILERS. THE 22 MMBTU/H PICKLE LINE BOILER, 51 MMBTU/H VACUUM DEGASSER BOILERS.</t>
  </si>
  <si>
    <t>WI-0226</t>
  </si>
  <si>
    <t>WISCONSIN PUBLIC SERVICE (WPS)</t>
  </si>
  <si>
    <t>ELECTRIC UTILITY</t>
  </si>
  <si>
    <t>NATURAL GAS FIRED BOILER</t>
  </si>
  <si>
    <t>NOT PSD</t>
  </si>
  <si>
    <t>BOILER DESIGN</t>
  </si>
  <si>
    <t xml:space="preserve">NATURAL GAS FIRED 46.2 MMBTU/HR BOILER </t>
  </si>
  <si>
    <t>WI-0227</t>
  </si>
  <si>
    <t>PORT WASHINGTON GENERATING STATION</t>
  </si>
  <si>
    <t>WE ENERGIES (WEPCO)</t>
  </si>
  <si>
    <t>NATURAL GAS FIRED AUXILLIARY BOILER</t>
  </si>
  <si>
    <t>NATURAL GAS FUEL, GOOD COMBUSTION PRACTICES</t>
  </si>
  <si>
    <t>GAS HEATER (P06, S06)</t>
  </si>
  <si>
    <t>GAS CONDITIONING HEATER</t>
  </si>
  <si>
    <t>NATURAL GAS FUEL</t>
  </si>
  <si>
    <t>B63, S63; B64, S64 - NATURAL GAS STATION HEATER 1 AND 2</t>
  </si>
  <si>
    <t>EMISSION LIMITS ARE THOSE FOR EACH UNIT.</t>
  </si>
  <si>
    <t xml:space="preserve">(LIMIT IS FOR EACH UNIT) </t>
  </si>
  <si>
    <t>NV-0042</t>
  </si>
  <si>
    <t>CAPITAL CABINET CORPORATION</t>
  </si>
  <si>
    <t>A WOOD CABINETS AND COUNTER TOPS MANUFACTURING PLANT</t>
  </si>
  <si>
    <t>FUEL COMBUSTION</t>
  </si>
  <si>
    <t>THE PROCESS EQUIPMENT CONSISTS OF SIX (6) FUEL COMBUSTION UNITS, THREE ARE MAKE-UP AIR HEATERS, EACH RATED AT 2.592 MMBTU/HR, TWO ARE FURNACES, EACH RATED AT 0.15 MMBTU/HR, ONE IS WATER HEATER RATED AT 0.722 MMBTU/HR.</t>
  </si>
  <si>
    <t>USE OF NATURAL GAS AS THE ONLY FUEL FOR ALL COMBUSTION UNITS</t>
  </si>
  <si>
    <t>T/MO</t>
  </si>
  <si>
    <t>PER CALENDAR MONTH</t>
  </si>
  <si>
    <t>PER ROLLING 12-MONTH PERIOD</t>
  </si>
  <si>
    <t xml:space="preserve">THESE ARE FACILITY-WIDE EMISSION LIMITS. FOR COMBUSTION UNITS B03, B04, AND B08, EACH HAS AN ANNUAL EMISSION LIMIT OF 0.94 TONS PER YEAR. </t>
  </si>
  <si>
    <t>AZ-0047</t>
  </si>
  <si>
    <t>WELLTON MOHAWK GENERATING STATION</t>
  </si>
  <si>
    <t>DOME VALLEY ENERGY PARTNERS</t>
  </si>
  <si>
    <t>COMBINED CYCLE GAS-FIRED ELECTRICITY GENERATING STATION</t>
  </si>
  <si>
    <t>BASED ON HIGHER HEATING VALUE OF FUEL</t>
  </si>
  <si>
    <t>OH-0252</t>
  </si>
  <si>
    <t>DUKE ENERGY HANGING ROCK ENERGY FACILITY</t>
  </si>
  <si>
    <t>DUKE ENERGY HANGING ROCK, LLC</t>
  </si>
  <si>
    <t>FOUR NATURAL GAS (NG) FIRED COMBUSTION TURBINES, WITH DUCT BURNERS; COMBINED CYCLE, EACH 172 MW</t>
  </si>
  <si>
    <t>BOILERS (2)</t>
  </si>
  <si>
    <t>LIMITS ARE FOR EACH BOILER INDIVIDUALLY. THE MAXIMUM FUEL HEAT INPUT SHALL NOT EXCEED 91,500 MMBTU/ROLLING 12-MONTHS FOR EACH BOILER.</t>
  </si>
  <si>
    <t>EACH BOILER</t>
  </si>
  <si>
    <t xml:space="preserve">LIMITS ARE FOR EACH BOILER </t>
  </si>
  <si>
    <t>PROCESS HEATER, IHT</t>
  </si>
  <si>
    <t>Isom hydrotreater (IHT) process heater</t>
  </si>
  <si>
    <t>7% O2, 24 hr ave</t>
  </si>
  <si>
    <t>24 hr ave</t>
  </si>
  <si>
    <t>FUEL GAS HEATERS (3)</t>
  </si>
  <si>
    <t>*SEE NOTES. ANNUAL MAXIMUM</t>
  </si>
  <si>
    <t xml:space="preserve">*TPY LIMIT FOR ALL 3 HEATERS. AGGREGATE HEAT INPUT IS LIMITED TO 14,250 MM BTU/YR. ONLY 2 OF THE 3 HEATERS ARE ALLOWED TO OPERATE AT ANY GIVEN TIME. </t>
  </si>
  <si>
    <t>LA-0203</t>
  </si>
  <si>
    <t>OAKDALE OSB PLANT</t>
  </si>
  <si>
    <t>MARTCO LIMITED PARTNERSHIP</t>
  </si>
  <si>
    <t>PSD FOR A NEW ORIENTED STRAND BOARD (OSB) MANUFACTURING FACILITY CAPABLE OF PRODUCING 900,000 MSF 3/8 INCH OSB PER YEAR.</t>
  </si>
  <si>
    <t>AUXILIARY THERMAL OIL HEATER</t>
  </si>
  <si>
    <t>OPERATING TIME = 500 HR/YR.</t>
  </si>
  <si>
    <t>USE OF NATURAL GAS AS FUEL AND GOOD COMBUSTION PRACTICES</t>
  </si>
  <si>
    <t>CRACKING FURNACES A-D</t>
  </si>
  <si>
    <t>GOOD COMBUSTION PRACTICES AND USE OF NATURAL GAS AS FUEL</t>
  </si>
  <si>
    <t>MD-0035</t>
  </si>
  <si>
    <t>DOMINION</t>
  </si>
  <si>
    <t>DOMINION COVE POINT LNG, L.P.</t>
  </si>
  <si>
    <t>MARYLAND DEPARTMENT OF THE ENVIRONMENT</t>
  </si>
  <si>
    <t>LNG FACILITY</t>
  </si>
  <si>
    <t>VAPORIZATION HEATER</t>
  </si>
  <si>
    <t>SEVEN VAPORIZATION HEATERS; RATED HEAT INPUT IS 88.4 MMBTU/H FOR EACH UNIT; EMISSION LIMITS APPLY TO EACH UNIT</t>
  </si>
  <si>
    <t>EACH VAPORIZATION HEATER SHALL ONLY USE NATURAL GAS FOR FUEL AND SHALL USE GOOD COMBUSTION OPERATING PRACTICES</t>
  </si>
  <si>
    <t>AK-0062</t>
  </si>
  <si>
    <t>BADAMI DEVELOPMENT FACILITY</t>
  </si>
  <si>
    <t>BP EXPLORATION ALASKA</t>
  </si>
  <si>
    <t>OIL AND GAS PROCESSING FACILITY</t>
  </si>
  <si>
    <t>NATCO PRODUCTION HEATER</t>
  </si>
  <si>
    <t>*SEE NOTES</t>
  </si>
  <si>
    <t xml:space="preserve">GOOD OPERATIONAL PRACTICES </t>
  </si>
  <si>
    <t>NATCO MISCIBLE INJECTION HEATER</t>
  </si>
  <si>
    <t>NATCO TEG REBOILER</t>
  </si>
  <si>
    <t>CA-1127</t>
  </si>
  <si>
    <t>GENENTECH, INC.</t>
  </si>
  <si>
    <t>BAY AREA AQMD, CA</t>
  </si>
  <si>
    <t>BOILER: &gt;= 50 MMBTU/H</t>
  </si>
  <si>
    <t>EQUIP: WATERTUBE, MFR: NEBRASKA BOILER, INC., TYPE: STEAM BOILER, MODEL: NS-E-64-ST-CA-HM-AL, FUNC EQUIP: PROVIDE STEAM AND HOT WATER., FUEL_TYPE: MAY INSTALL DIESEL OIL BACKUP IN FUTURE., SCHEDULE: CONTINUOUS, H/D: 24, D/W: 7, W/Y: 52, NOTES: THREE IDENT</t>
  </si>
  <si>
    <t>ULTRA LOW NOX BURNERS: NATCOM P-97-LOG-35-2127</t>
  </si>
  <si>
    <t>THREE 30-MIN SAMP PERIODS AV</t>
  </si>
  <si>
    <t>MD-0036</t>
  </si>
  <si>
    <t>FUEL GAS PROCESS HEATER</t>
  </si>
  <si>
    <t>ENGINEERING TECH NO. IDHLE 1.0; 0.93 MMBTU/HR</t>
  </si>
  <si>
    <t xml:space="preserve">143 PPMVD (CORRECTED TO 3% O2) </t>
  </si>
  <si>
    <t>CA-1128</t>
  </si>
  <si>
    <t>COTTAGE HEALTH CARE - PUEBLO STREET</t>
  </si>
  <si>
    <t>SANTA BARBARA COUNTY APCD, CA</t>
  </si>
  <si>
    <t>BOILER: 5 TO &lt; 33.5 MMBTU/H</t>
  </si>
  <si>
    <t>MMBTU/H (75 MMBTU/H TOTAL)</t>
  </si>
  <si>
    <t>EQUIP: THREE 25 MMBTU/H STEAM BOILERS WITH FUEL OIL (AMBER 363) BACKUP, MFR: CLEAVER-BROOKS, TYPE: STEAM BOILER, MODEL: 4WI700-600-150ST, FUNC EQUIP: PROVIDES HEAT TO A NEW HOSPITAL, FUEL_TYPE: BACKUP WITH AMBER 363 (BACT) UP TO 192 HRS/YR, SCHEDULE: CONT</t>
  </si>
  <si>
    <t>ULTRA-LOW NOX BURNER</t>
  </si>
  <si>
    <t>PPMV AT 3% O2</t>
  </si>
  <si>
    <t>6-MIN AV</t>
  </si>
  <si>
    <t>*NV-0046</t>
  </si>
  <si>
    <t>GOODSPRINGS COMPRESSOR STATION</t>
  </si>
  <si>
    <t>KERN RIVER GAS TRANSMISSION COMPANY</t>
  </si>
  <si>
    <t>THE FACILITY IS A COMPRESSOR STATION ON AN INTER-STATE PIPELINE FOR TRANSPORTING NATURAL GAS. THE FACILITY IS A MAJOR STATIONARY SOURCE FOR NITROGEN OXIDES IN A NON-ATTAINMENT AREA FOR OZONE AIR QUALITY.</t>
  </si>
  <si>
    <t>COMMERCIAL/INSTITUTIONAL BOILER</t>
  </si>
  <si>
    <t>THE UNIT'S MODEL IDENTIFICATION IS PEERLESS 724 FDA WU.</t>
  </si>
  <si>
    <t>NV-0044</t>
  </si>
  <si>
    <t>HARRAH'S OPERATING COMPANY, INC.</t>
  </si>
  <si>
    <t>HARRAH'S ENTERTAINMENT</t>
  </si>
  <si>
    <t>THE FACILITY IS A NEW MAJOR STATIONARY SOURCE FOR NITROGEN OXIDES AS A RESULT OF CONSOLIDATING SIX LARGE HOTEL/CASINO RESORTS, WHICH ARE HARRAH'S LAS VEGAS, FLAMINGO LAS VEGAS, CAESAR'S PALACE, PARIS CASINO RESORT, AND IMPERIAL PALACE.</t>
  </si>
  <si>
    <t>COMMERCIAL/INSTITUTIONAL-SIZE BOILERS</t>
  </si>
  <si>
    <t>THE BACT DETERMINATIONS REPORTED HERIN ARE SPECIFICALLY FOR THE TWO HURST BOILERS INSTALLED AT CAESAR'S PALACE. EACH OF THEM HAS A RATED HEAT INPUT OF 35.4 MMBTU/HR. THE PERMITTING ACTION ALSO APPROVED THE INSTALLATION OF A NUMBER OF SMALL BOILERS, ALL OF</t>
  </si>
  <si>
    <t>GOOD COMBUSTION DESIGN</t>
  </si>
  <si>
    <t>3% OXYGEN</t>
  </si>
  <si>
    <t xml:space="preserve">THE DATA PERTAIN TO EITHER ONE OF THE HURST BOILERS, WHICH RATED HEAT INPUT IS 35.4 MMBTU/H. </t>
  </si>
  <si>
    <t>TWO BOILERS WITH LOW NOX BURNERS AND FLUE GAS RECIRCULATION. WITH #2 OIL BACKUP TWO SET OF LIMITS, THIS ONE FOR NATURAL GAS</t>
  </si>
  <si>
    <t>GALVANIZING LINE FURNACE</t>
  </si>
  <si>
    <t>INDIRECT-FIRED DDGS DRYER</t>
  </si>
  <si>
    <t>PROJECT INCLUDES THE INSTALLATION OF EIGHT IDENTICAL DDGS DRYERS. PERMITS 07-A-546-P, 547, 548, 549, 550, 557, 558 AND 559. THE COMBUSTION CHAMBER AND THE FEED CHAMBER ARE SEPERATED BY A HEAT EXCHANGER. THE DRYERS CAN FIRE NATURAL GAS, BIOGAS FROM THE WWT</t>
  </si>
  <si>
    <t>AVERAGE OF 3 TEST RUNS</t>
  </si>
  <si>
    <t>*AL-0230</t>
  </si>
  <si>
    <t>THYSSENKRUPP STEEL AND STAINLESS USA, LLC</t>
  </si>
  <si>
    <t>A NEW CARBON STEEL AND STAINLESS STEEL MILL TO PRODUCE VARIOUS GRADES AND/OR TYPES OF STEEL IN VARIOUS FORMS (COILS, SLITS, SHEETS, ETC.)</t>
  </si>
  <si>
    <t>NATURAL GAS-FIRED BATCH ANNEALING FURNACE (535)</t>
  </si>
  <si>
    <t>THIS PROCESS IS COVERED UNDER 503-0095-X005. PLEASE SEND ANY QUESTIONS TO CHARLES KILLEBREW, ADEM PERMIT ENGINEER.</t>
  </si>
  <si>
    <t>NATURAL GAS-FIRED PASSIVE ANNEALING FURNACE (LO41)</t>
  </si>
  <si>
    <t>THIS PROCESS IS COVERED UNDER 503-0095-X013. PLEASE SEND ANY QUESTIONS TO CHARLES KILLEBREW, ADEM PERMIT ENGINEER.</t>
  </si>
  <si>
    <t>NATURAL GAS-FIRED BATCH ANNEALING FURNACES (LA63, LA64)</t>
  </si>
  <si>
    <t>MMBTU each</t>
  </si>
  <si>
    <t>THIS PROCESS IS COVERED UNDER 503-0095-X014. PLEASE SEND ANY QUESTIONS TO CHARLES KILLEBREW, ADEM PERMIT ENGINEER.</t>
  </si>
  <si>
    <t>3 NATURAL GAS-FIRED BOILERS WITH ULNB &amp; EGR (537-539)</t>
  </si>
  <si>
    <t>MMBtu each</t>
  </si>
  <si>
    <t>THIS PROCESS IS COVERED UNDER 503-0095-X026.</t>
  </si>
  <si>
    <t>MI-0301</t>
  </si>
  <si>
    <t>ALCHEM ALUMINUM</t>
  </si>
  <si>
    <t>ALCHEM ALUMINUM, INC.</t>
  </si>
  <si>
    <t>SECONDARY ALUMINUM PRODUCTION.</t>
  </si>
  <si>
    <t>FLUES</t>
  </si>
  <si>
    <t>HOLDING CAPACITIES ARE 170,000 AND 250,000 LBS. BURNER CAPACITIES ARE 34,000,000 AND 48,000,000 BTU/HR.</t>
  </si>
  <si>
    <t>Chlorine / Chlorine Compounds</t>
  </si>
  <si>
    <t>COMBUSTION FLUES DO NOT HAVE ADD-ON CONTROL</t>
  </si>
  <si>
    <t>CHLORINE GAS</t>
  </si>
  <si>
    <t>REVERBERATORY FURNACES</t>
  </si>
  <si>
    <t>HOLDING CAPACITIES ARE 170,000 AND 250,000 POUNDS. BURNER CAPACITIES ARE 34,000,000 AND 48,000,000 BTU/H. REQ'D TESTS FOR PM, D/F, HCL, HF, CL2, VOC. ALL PERMIT LIMITS ARE BASED ON STACK TESTS OF FURNACES 1,2,7,8 AT CORPORATE'S COLDWATER MI COMPARABLE FAC</t>
  </si>
  <si>
    <t>Dioxins &amp; Furans</t>
  </si>
  <si>
    <t>DIOXIN AND FURAN EMISSIONS FROM THE FURANCES SHALL NOT EXCEED 0.00021 GRAIN OF D/F TEQ PER TON OF FEED/CHARGE. PER NESHAP-RRR.</t>
  </si>
  <si>
    <t>GRAIN/TON</t>
  </si>
  <si>
    <t>Fluorine</t>
  </si>
  <si>
    <t xml:space="preserve">FLUORIDES (LIMIT IS FOR EACH UNIT) </t>
  </si>
  <si>
    <t>Hydrochloric Acid</t>
  </si>
  <si>
    <t>LIME INJECTED BAGHOUSE CONTROLS A PORTION OF EMISSIONS (THAT FROM THE SIDEWELLS)</t>
  </si>
  <si>
    <t>LB/T OF FEED</t>
  </si>
  <si>
    <t xml:space="preserve">LIMIT IS COMBINED, FOR TWO REVERBS, SIDEWELLS AND FLUES. </t>
  </si>
  <si>
    <t>FLUES: DO NOT HAVE ADD-ON CONTROLS.</t>
  </si>
  <si>
    <t>Hydrogen Cyanide</t>
  </si>
  <si>
    <t xml:space="preserve">BURNING OF HCN SHALL BE LIMITED TO 12250 LB/H. </t>
  </si>
  <si>
    <t>Hydrogen Fluoride</t>
  </si>
  <si>
    <t>COMBUSTION FLUES DO NOT HAVE ADD-ON CONTROLS</t>
  </si>
  <si>
    <t>Hydrogen Sulfide</t>
  </si>
  <si>
    <t>FUEL SULFUR CONTENT LIMIT; BURN NATURAL GAS WITH NO GREATER THAN 100 PPM H2S IN ANY OF THE FUEL BURNING EQUIPMENT.</t>
  </si>
  <si>
    <t>SEE CONTROL DESCRIPTION</t>
  </si>
  <si>
    <t>Lead (Pb) / Lead Compounds</t>
  </si>
  <si>
    <t>WI-0245</t>
  </si>
  <si>
    <t>WPSC - WESTON POWER PLANT</t>
  </si>
  <si>
    <t>PROCESS B64, STACK S64 - NATURAL GAS HEATER STATION 2</t>
  </si>
  <si>
    <t>USE OF NATURAL GAS (BACT)</t>
  </si>
  <si>
    <t>Mercury</t>
  </si>
  <si>
    <t>CLEAN FUEL, GOOD COMBUSITON PRACTICE</t>
  </si>
  <si>
    <t>LOW NOX BURNERS AND GOOD COMBUSTION PRACTICES.</t>
  </si>
  <si>
    <t>LOW NOX BURNERS AND LOW NOX FUEL.</t>
  </si>
  <si>
    <t>DLN</t>
  </si>
  <si>
    <t xml:space="preserve">SCR cost $35k </t>
  </si>
  <si>
    <t xml:space="preserve">Boiler came with DLN therefore a cost/ton was not done. </t>
  </si>
  <si>
    <t>FLUE GAS RECIRCULATION WITH LOW NOX BURNERS. CONTINUOUS EMISSION MONITORING SYSTEM. GOOD COMBUSTION PRACTICES.</t>
  </si>
  <si>
    <t>LOW NOX BURNER; FGR.</t>
  </si>
  <si>
    <t>DRY LNB AND GOOD COMBUSTION PRACTICES</t>
  </si>
  <si>
    <t xml:space="preserve">17 PPMVD (CORRECTED TO 3% O2) </t>
  </si>
  <si>
    <t xml:space="preserve">BASIS OF LIMIT IS STATE EMISSION OFFSET RULE. NOX LIMIT IS AS NO2"" </t>
  </si>
  <si>
    <t>CA-0775</t>
  </si>
  <si>
    <t>CALIFORNIA STATE PRISON, CORCORAN</t>
  </si>
  <si>
    <t>CLAYTON INDUSTRIES MODEL SEG-204-2-LNB BOILER</t>
  </si>
  <si>
    <t>ARB RECORD # A310-792-97</t>
  </si>
  <si>
    <t>PREMIXED LEAN BURN COMBUSTION TECHNOLOGY</t>
  </si>
  <si>
    <t>CA-0802</t>
  </si>
  <si>
    <t>KERN MEDICAL CENTER</t>
  </si>
  <si>
    <t>PVI INDUSTRIES MODEL 3500 BOILER</t>
  </si>
  <si>
    <t>ARB RECORD # A350-775-97</t>
  </si>
  <si>
    <t>OPERATION LIMITED TO 80% UTILIZATION. RECORDKEEPING REQUIRED FOR COMPLIANCE VERIFICATION</t>
  </si>
  <si>
    <t>NO NUMERIC LIMIT</t>
  </si>
  <si>
    <t>IN-0100</t>
  </si>
  <si>
    <t>ROCKPORT WORKS</t>
  </si>
  <si>
    <t>AK STEEL CORPORATION</t>
  </si>
  <si>
    <t>STEEL COIL FINISHING PLANT; ALL POLLUTANTS IN PERMIT ARE LISTED</t>
  </si>
  <si>
    <t>BOILERS (2), NATURAL GAS FIRED, BH NO. 2</t>
  </si>
  <si>
    <t>LOCATED IN BOILER HOUSE #2</t>
  </si>
  <si>
    <t>TOTAL</t>
  </si>
  <si>
    <t>ANNEALING FURNACE, SECTION NO. 1</t>
  </si>
  <si>
    <t>ANNEALING FURNACE, SECTION NO. 2</t>
  </si>
  <si>
    <t>ANNEALING FURNACE, SECTION NO. 3</t>
  </si>
  <si>
    <t>HYDROGEN BATCH ANNEALING FURNACES (16)</t>
  </si>
  <si>
    <t>BOILERS (3), NATURAL GAS FIRED, BH NO. 1</t>
  </si>
  <si>
    <t>LOW NOX COMBUSTORS</t>
  </si>
  <si>
    <t>LOW NOX/FGR ALTERNATE EMISSION LIMIT:130 PPM</t>
  </si>
  <si>
    <t>LOW NOX BURNER, FLUE GAS RECIRC. ADDITIONAL EMISSION LIMIT: 70 PPM</t>
  </si>
  <si>
    <t>LOW NOX BURNER FLUE GAS RECIRC. ADDITIONAL EMISSION LIMIT: 70 PPM</t>
  </si>
  <si>
    <t>ADDITIONAL EMISSION LIMIT: 130 PPM</t>
  </si>
  <si>
    <t>BOILER (NATURAL GAS)</t>
  </si>
  <si>
    <t>A SEPARATELY LISTED PROCESS SHOWS EMISSION LIMITS WHEN FIRING FUEL OIL (BACKUP FUEL). WHEN FIRING NATURAL GAS, ANNUAL OPERATING HOURS SHALL NOT EXCEED 6132 H/YR.</t>
  </si>
  <si>
    <t>AL-0139</t>
  </si>
  <si>
    <t>ANNISTON ARMY DEPOT</t>
  </si>
  <si>
    <t>U.S. ARMY - ANNISTON ARMY DEPOT</t>
  </si>
  <si>
    <t>BOILER, NATURAL GAS FIRED, 2</t>
  </si>
  <si>
    <t>LOW NOX BURNERS, CLEAN FUEL</t>
  </si>
  <si>
    <t>AL-0140</t>
  </si>
  <si>
    <t>CLEAN FUEL, LOW NOX BRUNERS</t>
  </si>
  <si>
    <t>LOW NOX BURNERS AND INTERNAL FLUE GAS RECIRCULATION</t>
  </si>
  <si>
    <t>LOW NOX BURNERS AND SCR TO LIMIT NOX TO 8 PPM FOR NATURAL GAS AND 25 PPM FOR WASTE GAS (80% H2)</t>
  </si>
  <si>
    <t>PPMV NAT. GAS</t>
  </si>
  <si>
    <t>PPM 80% H2</t>
  </si>
  <si>
    <t>WY-0034</t>
  </si>
  <si>
    <t>SOLVAY SODA ASH JOINT VENTURE TRONA MINE/SODA ASH</t>
  </si>
  <si>
    <t>HEATING MINE VENTILATION AIR</t>
  </si>
  <si>
    <t>LOW NOX" BURNER SYSTEM"</t>
  </si>
  <si>
    <t>AK-0036</t>
  </si>
  <si>
    <t>KUPARUK CENTRAL PRODUCTION FACILITY</t>
  </si>
  <si>
    <t>ARCO ALASKA INC.</t>
  </si>
  <si>
    <t>PROCESS HEATER</t>
  </si>
  <si>
    <t>OTHER COMPLIANCE: FACILITY OPERATING REPORTS. PERMIT LIMITS NOX AND H2S IN FUEL (SO2, PM10 AND VE). CO AND VOC ARE NOT INCLUDED IN THIS PERMIT.</t>
  </si>
  <si>
    <t>CZ LINER LEAN-HEAD COMBUSTION TECHNOLOGY</t>
  </si>
  <si>
    <t>WY-0042</t>
  </si>
  <si>
    <t>LOUISIANA LAND AND EXPLORATION COMPANY-LOST CABIN</t>
  </si>
  <si>
    <t>CLEAVER-BROOKS BOILER TO PROVIDE PLANT START UP AND AUXILIARY STEAM.</t>
  </si>
  <si>
    <t>LOW NOX BURNERS. EMISSION LIMITS APPLY TO EACH HRSG UNIT, WHILE PPERATING IN THE FRESH AIR MODE..</t>
  </si>
  <si>
    <t>ULTRA LOW NOX LEAN BURN TECHNOLOGY</t>
  </si>
  <si>
    <t>ULTRA LOW NOX BURNERS.</t>
  </si>
  <si>
    <t>IA-0048</t>
  </si>
  <si>
    <t>CARGILL INC - SIOUX CITY</t>
  </si>
  <si>
    <t>SOYBEAN OIL MILL</t>
  </si>
  <si>
    <t>BOILER, BACKUP</t>
  </si>
  <si>
    <t>PERMIT NUMBER FOR THIS PROCESS IS 86-A-036-S1. permit for PM/PM10 and NOx only</t>
  </si>
  <si>
    <t xml:space="preserve">Synthetic minor. PROJECT NOT SIGNIFICANT FOR NOX - NO BACT DETERMINATI0N REQUIRED. </t>
  </si>
  <si>
    <t>CA-0862</t>
  </si>
  <si>
    <t>H&amp;H HEAT TREATING</t>
  </si>
  <si>
    <t>FURNACE, HEAT TREATING, ABAR ISPEN</t>
  </si>
  <si>
    <t>ARB RECORD #: A310-873-99</t>
  </si>
  <si>
    <t>ELEVEN LOW NOX BURNERS, NORTH AMERICAN MODELS (FIVE) 4442-3 AND (SIX) 4442-5</t>
  </si>
  <si>
    <t>MS-0041</t>
  </si>
  <si>
    <t>VICKSBURG CHEMICAL COMPANY</t>
  </si>
  <si>
    <t>NOX IS THE ONLY POLLUTANT THE PROCESS IS PSD FOR.</t>
  </si>
  <si>
    <t>LOW NOX BURNER AND FLUE GAS RECIRCULATION. EMISSION LIMIT BASIS IS PSD AND NSPS.</t>
  </si>
  <si>
    <t>WASTE HEAT RECOVERY, UNIT 10</t>
  </si>
  <si>
    <t>MAXIMUM OPERATION DURING COMMISSIONING PERIOD: 1848 H MAXIMUM OPERATION AFTER COMMISSIONING PERIOD: 1000 H UNDER NORMAL LONG-TERM OPERATIONS, THE WASTE HEAT RECOVERY SUPPLEMENTAL BURNER WILL NOT BE OPERATED. OPERATION OF THIS BURNER IS UNDER AN ALTERNATIV</t>
  </si>
  <si>
    <t>LOW NOX COMBUSTION SYSTEM. CAPITAL COSTS ARE INCLUDED IN EQUIPMENT COSTS; ANNUALIZED COSTS ARE INCLUDED IN OPERATION AND MAINTENANCE</t>
  </si>
  <si>
    <t>LOW NOX COMBUSTION SYSTEM. NO ADD-ON COSTS. COSTS PART OF OPERATION.</t>
  </si>
  <si>
    <t>IN-0079</t>
  </si>
  <si>
    <t>STEEL DYNAMICS, INC.</t>
  </si>
  <si>
    <t>DRYERS, NATURAL GAS FIRED; (PREHEATERS)</t>
  </si>
  <si>
    <t>THESE HEATERS AND DRYERS ARE FOR THE TUNDISH AND LADLES.</t>
  </si>
  <si>
    <t>IN-0080</t>
  </si>
  <si>
    <t>PREHEATERS, NATURAL GAS FIRED</t>
  </si>
  <si>
    <t xml:space="preserve">PERMIT LIMITS SET IN PPM, STANDARD UNITS NOT AVAILABLE. </t>
  </si>
  <si>
    <t xml:space="preserve">NOX 15 MIN @ 3% O2 </t>
  </si>
  <si>
    <t>PPMV</t>
  </si>
  <si>
    <t>OK-0029</t>
  </si>
  <si>
    <t>PSO NORTHEASTERN POWER STA</t>
  </si>
  <si>
    <t>PUBLIC SVC CO OF OK</t>
  </si>
  <si>
    <t>ELECTRICITY GENERATOR</t>
  </si>
  <si>
    <t>CA-0929</t>
  </si>
  <si>
    <t>FEDERAL BUREAU OF PRISONS</t>
  </si>
  <si>
    <t>SAN JOAQUIN VALLEY APCD, CA</t>
  </si>
  <si>
    <t>GAS ABSORPTION CHILLERS (GAC) FOR AIR CONDITIONING</t>
  </si>
  <si>
    <t>ARB RECORD # A310-958-00 BACT NOT TRIGGERED FOR VOC, CO, SOX, PM10 NOX NOT AVAILABLE IN LB/MMBTU.</t>
  </si>
  <si>
    <t>COEN LOW-NOX BURNER, PEERLESS MFG. COMPANY SELECTIVE CATALYTIC REDUCTION SYSTEM WITH NH3 INJECTION</t>
  </si>
  <si>
    <t>HONEYCOMB TYPE CATALYST BED WITH ANHYDROUS AMMONIA INJECTION GRID (SCR)</t>
  </si>
  <si>
    <t>SELCTIVE CATALYTIC REDUTION, AMMONIA SLIP 5 PPMVD @ 3%O2</t>
  </si>
  <si>
    <t>PPMVD@3%O2</t>
  </si>
  <si>
    <t>OK-0041</t>
  </si>
  <si>
    <t>See RBLC ID OK-0071 for updated emission limits based on increased hours of operatuion.</t>
  </si>
  <si>
    <t xml:space="preserve">ADDITIONAL EMISSION LIMITS: 150 PPM AT 24 H AV. </t>
  </si>
  <si>
    <t>AL-0142</t>
  </si>
  <si>
    <t>HONDA</t>
  </si>
  <si>
    <t>BOILERS, NATURAL GAS FIRED</t>
  </si>
  <si>
    <t>NATURAL GAS FUEL ONLY, LOW NOX BURNERS</t>
  </si>
  <si>
    <t>LOW NOX BURNER AND FLUE GAS RECIRCULATION</t>
  </si>
  <si>
    <t>ULTRA LOW NOX BURNER</t>
  </si>
  <si>
    <t xml:space="preserve">EMISSIONS REGULATED UNDER PSD-TX-957 PERMIT AUTHORIZATION </t>
  </si>
  <si>
    <t>CA-1020</t>
  </si>
  <si>
    <t>MARGARETIS TEXTILE SERVICES/MTS INC.</t>
  </si>
  <si>
    <t>BOILER 4.2 MMBTU/H</t>
  </si>
  <si>
    <t xml:space="preserve">MFR: KEWANCE, TYPE: FIRE TUBE, MODEL: 100 HP, FUNC EQUIP: STEAM GENERATOR, FUEL_TYPE: , SCHEDULE: CONTINUOUS, H/D: 24, D/W: 7, W/Y: 52, NOTES: THE APPLICANT REQUESTED 2 PPM NOX BASED ON THE GUARANTEE OF THE CONTROL TECHNOLOGY MANUFACTURE. AT THIS TIME, 2 </t>
  </si>
  <si>
    <t>SCONOX CATALYTIC ABSORPTION SYSTEM</t>
  </si>
  <si>
    <t>CA-1060</t>
  </si>
  <si>
    <t>COLOR AMERICA TEXTILE PROCESSING, INC.</t>
  </si>
  <si>
    <t>DRYER OR OVEN, DIRECT OR INDIRECT</t>
  </si>
  <si>
    <t>EQUIP: , MFR: KRANTZ, TYPE: TENTER FRAME FABRIC DRYER, MODEL: K10, FUNC EQUIP: DRY COTTON AND COTTON BLEND FABRICS, FUEL_TYPE: , SCHEDULE: CONTINUOUS, H/D: 24, D/W: 7, W/Y: 52, NOTES: SOURCE TEST RESULTS: O2, % (DRY) 19.66 NOX, PPMVD 3.02 (43.6 PPMVD@3%O2</t>
  </si>
  <si>
    <t>PPMVD @ 3 % O2</t>
  </si>
  <si>
    <t>SOURCE TEST RESULTS: O2, % (DRY) 19.66 NOX, PPMVD 3.02 (43.6 PPMVD@3%O2) CO2, % (DRY) 0.463 CO, PPMVD 15.01 FLUE GAS FLOW RATE, DSCFM 8,138 AQMD'S MONITORING AND SOURCE TEST ENGINEERING GROUP APPROVED THIS SOURCE TEST AS SHOWING THE NOX TO BE LESS THAN 60</t>
  </si>
  <si>
    <t>FLUES CARRY PRODUCTS OF COMBUSTION WITHOUT ADD-ON CONTROLS. GAS CAPACITY 82MMBTU/H, TOTAL.</t>
  </si>
  <si>
    <t>SCR, DRY LOW NOX COMBUSTOR</t>
  </si>
  <si>
    <t>SELECTIVE CATALYTIC REDUCTION</t>
  </si>
  <si>
    <t>Corrercted to 3% O2</t>
  </si>
  <si>
    <t>15MIN</t>
  </si>
  <si>
    <t>NATURAL GAS FUEL, LOW -NOX BURNER(LNB`S) AND FLU GAS RECIRCULATION (FGR).</t>
  </si>
  <si>
    <t>PPMVD AT 3% OXYGEN</t>
  </si>
  <si>
    <t>BACT FOR NOX IS DETERMINED TO BE GOOD COMBUSTION CONTROL AND THE USE OF NATURAL GAS TO FUEL THE SPACE HEATERS AND SIMILAR COMBUSTION APPLIANCES</t>
  </si>
  <si>
    <t>ULTRA-LOW NOX BURNER-ALZETA CORP.</t>
  </si>
  <si>
    <t>THE APPLICANT PROPOSED TO USE THE ALZETA ULNB. ALTHOUGH THE MODEL CBS BURNER HAS NOT BEEN DEMONSTRATED IN A PROCESS HEATER, IT HAS BEEN SUCCESSFULLY DEMONSTRATED IN A VARIETY OF WATER-TUBE AND FIRED-TUBE BOILERS. WHILE THIS APPLICATION HAS NOT YET BEEN SO</t>
  </si>
  <si>
    <t>AL-0217</t>
  </si>
  <si>
    <t>BIRMINGHAM SLAG</t>
  </si>
  <si>
    <t>HOLCIM, INC.</t>
  </si>
  <si>
    <t>JEFFERSON COUNTY DEPT OF HEALTH, AL</t>
  </si>
  <si>
    <t>THE PLANT PRODUCES GRANCEM, A SPECIAL CEMENT MANUFACTURED FROM GROUND GRANULATED BLAST FURNACE SLAG, A BYPRODUCT OF THE STEEL-MAKING PROCESS.</t>
  </si>
  <si>
    <t>NATURAL GAS FIRED FLASH DRYER</t>
  </si>
  <si>
    <t>LOW NOX COMBUSTER &amp; PROPER OPERATION. LB/HR LIMIT FOR EACH BOILER.</t>
  </si>
  <si>
    <t>DRY LOW NOX BURNERS, NATURAL GAS COMBUSTION, AND GOOD ENGINEERING PRACTICE.</t>
  </si>
  <si>
    <t>AL-0178</t>
  </si>
  <si>
    <t>US ARMY - Anniston Army Depot</t>
  </si>
  <si>
    <t>CHEMICAL WEAPONS INCINERATOR</t>
  </si>
  <si>
    <t>TWO (2) 13.4 MMBTU/H BOILERS</t>
  </si>
  <si>
    <t>LP Backup</t>
  </si>
  <si>
    <t>TWO (2) 11.7 MMBTU/H BOILERS</t>
  </si>
  <si>
    <t>LOW NOX BURNERS, BTU LIMIT</t>
  </si>
  <si>
    <t>CA-1108</t>
  </si>
  <si>
    <t>INTERNATIONAL EXTRUSION CORPORATION</t>
  </si>
  <si>
    <t>MMBTU/H, BATCH SIZE IS APPROX. 40 TONS</t>
  </si>
  <si>
    <t>EQUIP: RECEIVES MOLTEN ALUMINUM FROM MELTING FURNACE, MFR: THORPE INDUSTRIAL FURNACE, FUNC EQUIP: ALLOYS AND NITROGEN GASSES MOLTEN ALUMIMUM, FUEL_TYPE: NATURAL GAS, SCHEDULE: CONTINUOUS, H/D: 24, D/W: 5, W/Y: 50, NOTES: THIS IS A RECLAIM FACILITY. THE FA</t>
  </si>
  <si>
    <t>THIS IS A RECLAIM FACILITY. THE FACILITY REQUESTED A PERMIT MODIFICATION TO APPLY A RECLAIM CONCENTRATION LIMIT OF 40 PPMVD (CORRECTED TO 3% O2) TO THIS FURNACE. THIS LOW-NOX BURNER IS CONSIDERED ACHIEVED IN PRACTICE. ALTHOUGH THIS BURNER IS CAPABLE OF ME</t>
  </si>
  <si>
    <t>LOW NOX BURNERS.</t>
  </si>
  <si>
    <t xml:space="preserve">Limits are for each boiler. Only 2 of the 4 boilers modified in this permit. </t>
  </si>
  <si>
    <t>MS-0045</t>
  </si>
  <si>
    <t>NISSAN NORTH AMERICA, INC.</t>
  </si>
  <si>
    <t>AUTOMOBILE MANUFACTURING FACILITY</t>
  </si>
  <si>
    <t>For this process, only NOx has an emission rate limit set in this permit. BACT for other pollutants: PM, SO2, CO, and VOC is the use of natural gas as fuel.</t>
  </si>
  <si>
    <t>LOW NOX BURNERS. GOOD COMBUSTION. NATURAL GAS. LB/H LIMIT IS FOR EACH BOILER.</t>
  </si>
  <si>
    <t>OK-0046</t>
  </si>
  <si>
    <t>THUNDERBIRD POWER PLT</t>
  </si>
  <si>
    <t>THUNDERBIRD GENERATION LLC</t>
  </si>
  <si>
    <t>ELECTRICAL PLANT</t>
  </si>
  <si>
    <t>CO limits are not provided in permit.</t>
  </si>
  <si>
    <t>ONE-HOUR AVERAGE</t>
  </si>
  <si>
    <t xml:space="preserve">EMISSION LIMIT 1 IS AN EMISSION STANDARD PER SECTION 49 OF THE AIR QUALITY REGULATIONS. EMISSION LIMIT 2 APPLIES TO EACH AUXILIARY BOILER. </t>
  </si>
  <si>
    <t>GOOD COMBUSTION. LOW NOX BURNERS. LIMIT IS FOR EACH BOILER.</t>
  </si>
  <si>
    <t>LIMIT EXTENDED FROM PREVIOUS PERMIT TO AVOID PSD REVIEW.</t>
  </si>
  <si>
    <t>BACT LIMIT EXTENDED FROM PREVIOUS PERMIT TO AVOID PSD REVIEW.</t>
  </si>
  <si>
    <t>EA, BASED ON HHV, FIRING FUEL OIL</t>
  </si>
  <si>
    <t>EA, FIRING NAT GAS</t>
  </si>
  <si>
    <t>BACT LIMIT EXTENDED FROM PREVIOUS PERMIT TO AVOID PSD REVIEW. DO NOT OPERATE HEATERS ON FUEL OIL AT ANY TIME. REPLACE BOTH HEATERS WITH LOW NOX BURNERS NO LATER THAN 180 D AFTER PERMIT ISSUANCE.</t>
  </si>
  <si>
    <t>AT ANY TIME</t>
  </si>
  <si>
    <t>DRY LOW NOX BURNERS, OPERATES IN PRE-MIX MODE.</t>
  </si>
  <si>
    <t>See Pollutant Notes</t>
  </si>
  <si>
    <t xml:space="preserve">Emission limit 2 is the maximum emission rate per heater / oxidizer combination. In addition, an annual emission limit of 5.23 T/YR applies to the same combination. </t>
  </si>
  <si>
    <t>See Pollutant Noes</t>
  </si>
  <si>
    <t xml:space="preserve">Limits are for heater / oxidizer combination. </t>
  </si>
  <si>
    <t>WV-0013</t>
  </si>
  <si>
    <t>MARTINSBURG PLANT</t>
  </si>
  <si>
    <t>Quad/Graphics, Inc.</t>
  </si>
  <si>
    <t>ONE JOHNSTON PFTA-400-3LX-150S BOILER IS INCLUDED IN THIS ENTRY. THE INSTALLATION DATE WAS 1986. THE PERMITTEE MAY BURN A USED OIL FUEL BLEND SUBJECT TO THE FOLLOWING CONDITIONS; PERMITTEE SHALL NOT BURN USED OIL WHILE MANUFACTURING POLLOCK SURIMI, THE FU</t>
  </si>
  <si>
    <t>3 H AV</t>
  </si>
  <si>
    <t xml:space="preserve">NEED EMISSION LIMIT IN STANDARDIZED UNITS. </t>
  </si>
  <si>
    <t>BOILER (ID NOS. 12-13)</t>
  </si>
  <si>
    <t>FOR PURPOSES OF DEFINING THE SCC AND PROCESS TYPE CODES, IT WAS ASSUMED THAT BHP MEANS BOILER HORSEPOWER. THE PERMITTEE MAY BLEND FISH OIL WITH DIESEL FUEL AND MAY ADD FISH OIL TO A USED OIL BLEND UNDER THE FOLLOWING CONDITIONS; PERMITTEE SHALL NOT BURN U</t>
  </si>
  <si>
    <t>3 H AV, EACH</t>
  </si>
  <si>
    <t>HOT AIR DRYER (ID NOS. 14-15)</t>
  </si>
  <si>
    <t>MMBTU/H, EACH</t>
  </si>
  <si>
    <t>CALCULATED, NOT PERMIT LIMIT</t>
  </si>
  <si>
    <t>BOILER (2), COAL FIRED</t>
  </si>
  <si>
    <t>CO</t>
  </si>
  <si>
    <t>WI-0223</t>
  </si>
  <si>
    <t>LOUISIANA-PACIFIC HAYWARD</t>
  </si>
  <si>
    <t>LOUISIANA-PACIFIC CORPORATION</t>
  </si>
  <si>
    <t>OSB MILL</t>
  </si>
  <si>
    <t>BOILER, WOOD FIRED</t>
  </si>
  <si>
    <t>LOW-SULFUR COAL (MAX 1% S) AND DISTILLATE OIL (MAX 0.05% S)AND A LIMESTONE INJECTION SYSTEM AND CIRCULATING DRY SCRUBBER</t>
  </si>
  <si>
    <t>DRY FLUE GAS DESULFURIZATION (FGD)</t>
  </si>
  <si>
    <t>DRY FLUE GAS DESULFURIZATION</t>
  </si>
  <si>
    <t>DRY FGD, LIMIT ON EMISSIONS ENTERING CONTROL SYSTEM: 1.23 LBS/MMBTU 30 DAY AVG.</t>
  </si>
  <si>
    <t>30 DAY AVG.</t>
  </si>
  <si>
    <t>12 MO. ROLLING AVG.</t>
  </si>
  <si>
    <t xml:space="preserve">COMPANY OPERATES A PRINTING AND PUBLISHING FACILITY IN MARTINSBURG, WV. THE FACILITY IS LOCATED IN THE CUMBO YARD INDUSTRIAL PARK ADJACENT TO I-81 AND IS NORTH OF DOWNTOWN MARTINSBURG. THE PLANT PRINTS CATALOGS, MAGAZINES, AND INSERTS FOR PERIODICALS. IT </t>
  </si>
  <si>
    <t>BOILERS, 3</t>
  </si>
  <si>
    <t>THREE IDENTICAL BOILERS W/MAX. DEVICE HEAT INPUT( MDHI) OF 65.78 MMBTU/HR W/ PROPANE BACK-UP. FOR THIS PROCESS, ONLY NOX IS SUBJECT TO PSD.</t>
  </si>
  <si>
    <t>LOW-NOX BURNERS AND FLUE-GAS RECIRCULATION</t>
  </si>
  <si>
    <t>PROPANE BACK-UP. FOR THIS PROCESS, ONLY NOX IS SUBJECT TO PSD.</t>
  </si>
  <si>
    <t>LOW NOX BURNERS AND FLUE-GAS RECIRCULATION</t>
  </si>
  <si>
    <t>LOW NOX COMBUSTION</t>
  </si>
  <si>
    <t>CLEAN FUEL, LOW NOX BURNERS</t>
  </si>
  <si>
    <t>FGR AND LOW-NOX BURNERS</t>
  </si>
  <si>
    <t>NONE- CONCLUDED THAT FUEL GAS HEATER HAS FAR LOWER HEAT INPUT RATE AND SUCH NOX CONTROLS ARE NOT PROBABLE BASED ON COST-EFFECTIVENESS</t>
  </si>
  <si>
    <t>NATURAL GAS FUEL AND GOOD COMBUSTION CONTROL</t>
  </si>
  <si>
    <t>CA-1101</t>
  </si>
  <si>
    <t>ARAMARK UNIFORM SERVICES</t>
  </si>
  <si>
    <t>MMBTU/H, AVERAGE LOAD EQUALS 1.5 MMBTU/H</t>
  </si>
  <si>
    <t>EQUIP: , MFR: AMERICAN LAUNDRY, TYPE: TUMBLER, MODEL: 438, FUNC EQUIP: CLOTHES DRYER, FUEL_TYPE: , SCHEDULE: CONTINUOUS, H/D: 14, D/W: 5, W/Y: 52, NOTES: SOURCE TEST RESULTS:</t>
  </si>
  <si>
    <t>PPM@3% O2</t>
  </si>
  <si>
    <t>NEW FURNACES</t>
  </si>
  <si>
    <t>USE OF LOW-NOX BURNERS.</t>
  </si>
  <si>
    <t xml:space="preserve">EMISSION LIMITS BASED ON MANUFACTER'S TEST DATA. Additional limit: 9.6 ppm @ 15% O2 as 6-monute average. </t>
  </si>
  <si>
    <t xml:space="preserve">Emissions from natural gas combustion, using 0.053 lb NOx/mmBtu </t>
  </si>
  <si>
    <t>CA-1103</t>
  </si>
  <si>
    <t>NEWELLRUBBERMAID</t>
  </si>
  <si>
    <t>MFR: FERRY INDUSTRIES, MODEL: RS4-280, FUNC EQUIP: POLYETHYLENE RESIN MELTING AND CURING, SCHEDULE: CONTINUOUS, H/D: 24, D/W: 6, W/Y: 52, NOTES: THIS FACILITY REQUESTED 18 PPM LIMITS ON OVENS AS RECLAIM CONCENTRATION LIMITS IN ORDER TO MEET ITS RECLAIM NO</t>
  </si>
  <si>
    <t>LOW NOX-BURNER</t>
  </si>
  <si>
    <t>LOW NOX BURNERS. INITIAL TESTING TO VERIFY BACT RATE REQUIRED &amp; EVERY 3 YRS AFTER.</t>
  </si>
  <si>
    <t xml:space="preserve">limit for burners A and B combined: 12.8 lb/h </t>
  </si>
  <si>
    <t>LO-NOX BURNERS</t>
  </si>
  <si>
    <t>LOW NOX BURNERS INSTALLED</t>
  </si>
  <si>
    <t>CA-1102</t>
  </si>
  <si>
    <t>FLETCHER COATING</t>
  </si>
  <si>
    <t>MMBTU/H, 400-600F OPERATING TEMPERATURE</t>
  </si>
  <si>
    <t>EQUIP: , MFR: INDUSTRIAL PROCESS EQUIPMENT, TYPE: CONVEYORIZED, MODEL: , FUNC EQUIP: POWDER COATING CURING OVEN, FUEL_TYPE: , SCHEDULE: CONTINUOUS, H/D: 8, D/W: 5, W/Y: 52, NOTES: THE MANUFACTURER LITERATURE INDICATES THAT THIS BURNER MAINTAINS ACCEPTABLE</t>
  </si>
  <si>
    <t>PPMVD @3% O2</t>
  </si>
  <si>
    <t>30 MIN</t>
  </si>
  <si>
    <t>GOOD COMBUSTION PRACTICES AND DESIGN</t>
  </si>
  <si>
    <t>PREMIX STYLE BURNERS.</t>
  </si>
  <si>
    <t>ULTRA LOW NOX BURNERS OR COMBINATION FUEL BURNERS</t>
  </si>
  <si>
    <t xml:space="preserve">THIS HEATER IS PERMITTED TO USE ULTRA LOW NOX BURNERS AS CONTROL WITH AN EMISSION LIMIT OF 0.04 LB/MMBTU OR COMBINATION BURNERS AS CONTROL WITH AN EMISSION LIMIT OF 0.06 LB/MMBTU. </t>
  </si>
  <si>
    <t>TX-0437</t>
  </si>
  <si>
    <t>HARTBURG POWER, LP</t>
  </si>
  <si>
    <t>LOCATED AT NE OF INDIAN LAKE RD, DEWYVILLE, TX. NEW POWER FACILITY.</t>
  </si>
  <si>
    <t>BOILERS, AUXILIARY</t>
  </si>
  <si>
    <t>LOW NOX BURNERS, CLEAN FUEL. BOILER WILL OPERATE A MAXIMUM OF 3000 H/YR</t>
  </si>
  <si>
    <t xml:space="preserve">BACT IS POLLUTION PREVENTION </t>
  </si>
  <si>
    <t>LOW NOX OPTION (LOW NOX BURNER AND/OR FLUE GAS RECIRCULATION)</t>
  </si>
  <si>
    <t>*WA-0297</t>
  </si>
  <si>
    <t>NORTHWEST PIPELINE CORPORATION MT. VERNON</t>
  </si>
  <si>
    <t>NORTHWEST PIPELINE CORPORATION</t>
  </si>
  <si>
    <t>PSD for NOx only</t>
  </si>
  <si>
    <t>24 H AVG</t>
  </si>
  <si>
    <t xml:space="preserve">PERMIT LIMIT IS IN PPM, AND LB/DAY. A LIMIT IN LB/MMBTU WAS NOT PROVIDED. </t>
  </si>
  <si>
    <t>ULTRA-LOW NOX BURNER WITH FGR</t>
  </si>
  <si>
    <t>LOW NOX BURNERS, CLEAN FUEL, GOOD COMBUSTION</t>
  </si>
  <si>
    <t>LOW NOX -COMBUSTOR</t>
  </si>
  <si>
    <t>DRY LOW NOX BURNERS, FLUE GAS RECIRCULATION</t>
  </si>
  <si>
    <t>LOW NOX BURNERS AND CLEAN FUEL.</t>
  </si>
  <si>
    <t>IN-0116</t>
  </si>
  <si>
    <t>PSEG LAWRENCEBURG ENERGY CO., INC.</t>
  </si>
  <si>
    <t>HEATER, STARTUP GAS, NATURAL GAS</t>
  </si>
  <si>
    <t>Startup gas heater. Natural gas usage shall not exceed 5.3 MMSCF/ 12 mo period rolled on monthly basis</t>
  </si>
  <si>
    <t>LNB PLUS FGR</t>
  </si>
  <si>
    <t>IA-0064</t>
  </si>
  <si>
    <t>ROQUETTE AMERICA</t>
  </si>
  <si>
    <t>DEW POINT HEATER</t>
  </si>
  <si>
    <t>natural gas only, operates 8760 h/yr</t>
  </si>
  <si>
    <t>CALCULATED, SEE NOTES</t>
  </si>
  <si>
    <t xml:space="preserve">EMISSION LIMIT IN STANDARDIZED UNITS WAS CALCULATED BY DIVIDING THE HOURLY LIMIT BY THE THROUGHPUT. </t>
  </si>
  <si>
    <t>IA-0063</t>
  </si>
  <si>
    <t>WISDOM GENERATION STATION</t>
  </si>
  <si>
    <t>CORN BELT POWER COOPERATIVE</t>
  </si>
  <si>
    <t>HEATER , NATURAL GAS</t>
  </si>
  <si>
    <t>3-H AVG</t>
  </si>
  <si>
    <t>WA-0316</t>
  </si>
  <si>
    <t>NORTHWEST PIPELINE CORP.-MT VERNON COMPRESSOR</t>
  </si>
  <si>
    <t>NORTHWEST PIPELINE CORP.</t>
  </si>
  <si>
    <t>NATURAL GAS TRANSMISSION STATION</t>
  </si>
  <si>
    <t>Sellers C100 heater/boiler</t>
  </si>
  <si>
    <t>24 h avg</t>
  </si>
  <si>
    <t xml:space="preserve">Additional limit: .66 t/yr </t>
  </si>
  <si>
    <t>DRY LOW NOX BURNERS</t>
  </si>
  <si>
    <t>BOILER, GAS-FIRED</t>
  </si>
  <si>
    <t>LOW NOX BURNERS AND FLUE GAS RECIRCULATION.</t>
  </si>
  <si>
    <t xml:space="preserve">Limit is based on combustion of natural gas. Limit for burning #2 fuel oil is 0.14 lb/MMBtu </t>
  </si>
  <si>
    <t>LOW NOX BURNERS, NATURAL GAS</t>
  </si>
  <si>
    <t>DRY LOW NOX AND FLUE GAS RECIRCULATION</t>
  </si>
  <si>
    <t xml:space="preserve">Limit does not apply during startup and shut down. </t>
  </si>
  <si>
    <t>NAT. GAS / PROPANE, LOW NOX BURNER</t>
  </si>
  <si>
    <t>LB/MMTU</t>
  </si>
  <si>
    <t>NATURAL GAS / PROPANE; LOW NOX BURNER</t>
  </si>
  <si>
    <t>OK-0097</t>
  </si>
  <si>
    <t>QUAD GRAPHICS OKC FAC</t>
  </si>
  <si>
    <t>COMMERCIAL PRINTING</t>
  </si>
  <si>
    <t>BOILERS, NATURAL GAS, STEAM GENERATORS</t>
  </si>
  <si>
    <t>HP</t>
  </si>
  <si>
    <t>Throughput for each boiler. Boilers produce steam for solvent recovery. Natural gas is primary fuel, propane used for emergencies, limited to 336 h/yr, each boiler.</t>
  </si>
  <si>
    <t>LOW NOX BURNERS, CLEAN FUEL, AND FLUE GAS RECIRCULATION</t>
  </si>
  <si>
    <t xml:space="preserve">Limit while burning propane: 0.15 lb/mmbtu (propane limited to &lt; 336 h/yr each) </t>
  </si>
  <si>
    <t>MAINTENANCE/OPERATION PER MANUFACTURE'S SPECIFICATION, AND EXCLUSIVELY FIRING COMMERCIAL NATURAL GAS OR PROPANE.</t>
  </si>
  <si>
    <t>LOW-NOX BURNERS WITHOUT FLUE GAS RECIRCULATION.</t>
  </si>
  <si>
    <t xml:space="preserve">ESTIMATED CAPITAL COSTS RANGE FROM $ 7500 TO $ 25000 FOR EACH BOILER. </t>
  </si>
  <si>
    <t>BOILER, LABORATORY SN-PBCDF-16</t>
  </si>
  <si>
    <t>NATURAL GAS ONLY; LOW NOX BURNERS</t>
  </si>
  <si>
    <t>BOILER, 64 MMBTU/H</t>
  </si>
  <si>
    <t>BABCOCK &amp; WILCOX BOILER</t>
  </si>
  <si>
    <t xml:space="preserve">NATURAL GAS USAGE LIMITED TO 559 MMCF/YR </t>
  </si>
  <si>
    <t>LOW NOX BURNER (WITH EITHER INTERNAL OR EXTERNAL FLUE GAS RECIRCULATION)</t>
  </si>
  <si>
    <t>TONS/YR</t>
  </si>
  <si>
    <t>LOW-NOX BURNERS/FLUE-GAS RECIRCULATION</t>
  </si>
  <si>
    <t>AUXILIARY BOILER (NG)</t>
  </si>
  <si>
    <t>OIL/NG</t>
  </si>
  <si>
    <t>THIS UNIT CAN BURN UP TO 289,000 GAL/YR OF DISTILATE OIL. SEE THE PROCEESS AUXILIARY BOILER (OIL) FOR EMISSION LIMITS WHILE BURNING DISTILATE OIL.</t>
  </si>
  <si>
    <t xml:space="preserve">OPERATION LIMITED TO 500 HOURS PER YEAR. THIS UNIT CAN BURN UP TO 289,000 GAL/YR OF DISTILATE OIL. SEE THE PROCEESS AUXILIARY BOILER (OIL) FOR EMISSION LIMITS WHILE BURNING DISTILATE OIL. </t>
  </si>
  <si>
    <t>BURNER DESIGN, NATURAL GAS FUELED</t>
  </si>
  <si>
    <t>3,300 HR / ROLLING 12 MO.</t>
  </si>
  <si>
    <t xml:space="preserve">NATURAL GAS FIRED, 46.2 MMBTU/HR BOILER 1.22 LBS NOX / HR @ 37.1 MMBTU/HR (0.033 LBS/MMBTU) </t>
  </si>
  <si>
    <t>NATURAL GAS FUEL, COMBUSTION OPTIMIZATION (BASED ON CAPACITY FACTOR DURING OZONE SEASON EXCEEDING 20%)</t>
  </si>
  <si>
    <t>IF CAPACITY FACTOR DURING THE OZONE SEASON EXCEEDS 20%, THE FACILITY SHALL CONDUCT A COMBUSTION OPTIIMIZATION (IN ACCORDANCE WITH CH. NR 439, NOX RACT). NOT SUBJECT TO PSD BACT, AS THE INCREASE WAS OFFSET BY ADDITIONAL REDUCTIONS FROM THE COMBUSTION TURBI</t>
  </si>
  <si>
    <t>LBS/MMBTU</t>
  </si>
  <si>
    <t>USE OF NATURAL GAS AS THE ONLY FUEL FOR ALL THE COMBUSTION UNITS</t>
  </si>
  <si>
    <t>PER ROLLING 12-MONTH PERIOD.</t>
  </si>
  <si>
    <t xml:space="preserve">THESE ARE FACILITY-WIDE EMISSION LIMITS. FOR COMBUSTION UNITS B03, B04, AND B08, EACH HAS AN ANNUAL EMISSION LIMIT OF 1.12 TONS PER YEAR. </t>
  </si>
  <si>
    <t>AL-0212</t>
  </si>
  <si>
    <t>HYUNDAI MOTOR MANUFACTURING ALABAMA, LLC</t>
  </si>
  <si>
    <t>BOILER, NATURAL GAS (2)</t>
  </si>
  <si>
    <t>THROUGHPUT FOR EACH BOILER. PREVIOUS CONSTRUCTION PERMIT ISSUED (10/02) FOR THREE 50.0 MMBTU/H BOILERS. THIS IS A MODIFICATION</t>
  </si>
  <si>
    <t>LOW NOX BURNERS AND GOOD COMBUSTION PRACTICES</t>
  </si>
  <si>
    <t>LOW NOX BURNERS AND SELECTIVE CATALYTIC REDUCTION (SCR)</t>
  </si>
  <si>
    <t>ULNB</t>
  </si>
  <si>
    <t>EMERGENCY VENT HEATER</t>
  </si>
  <si>
    <t>ONE 1.3 MMBTU/HR EMERGENCY VENT HEATER</t>
  </si>
  <si>
    <t>LOW NOX BURNERS / FLUE GAS RECIRCULATION</t>
  </si>
  <si>
    <t xml:space="preserve">LOW NOX BURNERS / FLUE GAS RECIRCULATION </t>
  </si>
  <si>
    <t>CONVENTIONAL BURNER TECHNOLOGY</t>
  </si>
  <si>
    <t xml:space="preserve">CONVENTIONAL BURNER TECHNOLOGY </t>
  </si>
  <si>
    <t>GOOD COMBUSTION PRACTICES AND DRY LNB</t>
  </si>
  <si>
    <t>LOW-NOX BURNER AND FLUE GAS RECIRCULATION</t>
  </si>
  <si>
    <t>PPMVD" STANDS FOR PARTS PER MILLION BY VOLUME ON A DRY BASIS. THE DATA PERTAIN TO EITHER ONE OF THE HURST BOILERS</t>
  </si>
  <si>
    <t xml:space="preserve"> WHICH RATED HEAT INPUT IS 35.4 MMBTU/H." </t>
  </si>
  <si>
    <t>*NC-0115</t>
  </si>
  <si>
    <t>NC COMMUNICATION TECH</t>
  </si>
  <si>
    <t>ANY OTHER INFORMATION THAT WILL HELP US TO BETTER UNDERSTAND</t>
  </si>
  <si>
    <t>LOW NOX -BURNER</t>
  </si>
  <si>
    <t>LOW NOX BURNERS WITH FLUE GAS RECIRCULATION</t>
  </si>
  <si>
    <t>ULTRA LOW NOX BURNERS (ULNB) WITH EXHAUST GAS RECIRCULATION (EGR)</t>
  </si>
  <si>
    <t>ULTRA LOW NOX BURNERS (ULNB) WITH EXHAUST GAS RECIRCULATION</t>
  </si>
  <si>
    <t>UNLB WITH EGR</t>
  </si>
  <si>
    <t>ULNB &amp; EGR</t>
  </si>
  <si>
    <t>CLEAN FUEL.</t>
  </si>
  <si>
    <t>SECTION NR 415.05 (2) WIS.ADM.CODE. EMISSION LIMIT IS 0.15 LB/MMBTU OR 13.95 LB/H. IN ORDER TO PROTECT THE PM AMBIENT AIR QUALITY STANDARDS THE LIMIT IS SET AT 1.25 LB/H</t>
  </si>
  <si>
    <t>MINIMAL PARTICULATE EMISSIONS AND LOW EMITTING FUEL</t>
  </si>
  <si>
    <t xml:space="preserve">500 H/YR RESTRICTION - THE ONLY REVISION MADE TO THE EXISTING PERMIT. </t>
  </si>
  <si>
    <t>GA-0080</t>
  </si>
  <si>
    <t>RAYONIER, INC.- SWAINSBORO</t>
  </si>
  <si>
    <t>RAYONIER, INC. - SWAINSBORO</t>
  </si>
  <si>
    <t>LUMBER MILL</t>
  </si>
  <si>
    <t>OIL HEATER OH-1</t>
  </si>
  <si>
    <t>HOT OIL HEATER FIRES NATURAL GAS WITH THE CAPABILITY OF FIRING NO. 2 FUEL OIL.</t>
  </si>
  <si>
    <t>FUEL LIMITATIONS, SEE POLLUTANT NOTES.</t>
  </si>
  <si>
    <t xml:space="preserve">NOT TO EMIT GASES WITH PARTICULATE CONTENT EXCEEDING RATE CALCULATED THUS: E=0.5*(10/R) ^0.5, WHERE E=ALLOWABLE EMISSION RATE IN LB/MMBTU, AND R= HEAT INPUT IN MMBTU/H </t>
  </si>
  <si>
    <t>GOOD OPERATION PRACTICES.</t>
  </si>
  <si>
    <t>AVERAGED OVER 3 HOURS</t>
  </si>
  <si>
    <t>CALCULATED- SEE BELOW</t>
  </si>
  <si>
    <t xml:space="preserve">BACT IS TO COMPLY WITH STATE STANDARDS 18 AAC 50.055. EMISSIONS IN LB/MMBTU WERE CALCULATED USING THE FOLLOWING CONVERSION FACTORS: 1 DSCF NATURAL GAS = 1000 BTU AND 1 GR = .000143 LB. </t>
  </si>
  <si>
    <t>GLYCOL REBOILER, UNIT 13</t>
  </si>
  <si>
    <t>MAXIMUM OPERATION DURING COMMISSIONING PERIOD: 1848 H. MAXIMUM OPERATION AFTER COMMISSIONING PERIOD: 8760 H/YR.</t>
  </si>
  <si>
    <t>CALCULATED- SEE NOTE</t>
  </si>
  <si>
    <t xml:space="preserve">BACT IS TO COMPLY WITH STATE STANDARD 18 AAC 50.055. EMISSIONS IN LB/MMBTU WERE CALCULATED USING THE FOLLOWING CONVERSION FACTORS: 1000 BTU = 1 DSCF NATURAL GAS AND 0.000143 LB = 1 GR. </t>
  </si>
  <si>
    <t>GLYCOL SKID HEATER (NATURAL GAS), UNIT NO. 14</t>
  </si>
  <si>
    <t>SECOND FUEL FOR GLYCOL SKID HEATER IS DIESEL- LISTED SEPARATELY. MAXIMUM OPERATION: DURING PRE-SEALIFT PERIOD, 8760 H; DURING COMMISSIONING PERIOD, 1848 H; AFTER COMMISSIONING PERIOD, 8760 H/YR.</t>
  </si>
  <si>
    <t>CALCULATED- SEE NOTES</t>
  </si>
  <si>
    <t xml:space="preserve">BACT IS TO COMPLY WITH STATE STANDARD 18 AAC 50.055. EMISSIONS IN LB/MMBTU CONVERTED USING FOLLOWING CONVERSION FACTORS; 1 DSCF NATURAL GAS = 1000 BTU, AND 1 GR = 0.000143 LB. </t>
  </si>
  <si>
    <t>SPACE HEATER, WAREHOUSE, UNIT NO. 15, 16</t>
  </si>
  <si>
    <t>MAXIMUM OPERATION: DURING PRE-SEALIFT PERIOD, 8760 H; DURING COMMISSIONING PERIOD, 1848 H; AFTER COMMISSIONING PERIOD, 8760 H/YR.</t>
  </si>
  <si>
    <t>GOOD OPERATION PRACTICES</t>
  </si>
  <si>
    <t xml:space="preserve">BACT IS TO COMPLY WITH STATE STANDARD 18 AAC 50.055. EMISSIONS IN LB/MMBTU WERE CALCULATED USING THE FOLLOWING CONVERSION FACTORS: 1 DSCF NATURAL GAS = 1000 BTU, AND 0.000143 LB = 1 GR. </t>
  </si>
  <si>
    <t>SPACE HEATER, WAREHOUSE, UNIT NO. 17</t>
  </si>
  <si>
    <t xml:space="preserve">BACT IS CONSIDERED COMPLIANCE WITH STATE STANDARD 18 AAC 50.055. EMISSIONS IN LB/MMBTU WERE CALCULATED USING THE FOLLOWING CONVERSION FACTORS: 1 DSCF NATURAL GAS = 1000 BTU, AND 0.000143 LB = 1 GR. </t>
  </si>
  <si>
    <t>SPACE HEATER, WAREHOUSE, UNIT NO. 18</t>
  </si>
  <si>
    <t xml:space="preserve">BACT IS CONSIDERED COMPLIANCE WITH STATE STANDARD 18 AAC 50.055. EMISSIONS IN LB/MMBTU WERE CALCULATED USING THE FOLLOWING CONVERSION FACTORS; 1 DSCF NATURAL GAS = 1000 BTU, AND 1 GR = 0.000143. </t>
  </si>
  <si>
    <t>RIG BOILER (NATURAL GAS), UNIT 206, 207</t>
  </si>
  <si>
    <t>PERMIT LISTS UNIT 206 AND 207 WITH NATURAL GAS AND DIESEL, LISTED SEPARATELY IN DATABASE. TYPICAL OPERATION: DURING PRE-SEALIFT PERIOD, 8760 H; DURING COMMISSIONING PERIOD, 924 H; AFTER COMMISSIONING PERIOD, 8760 H/YR. DURING PRE- SEALFIT PERIOD AND COMMI</t>
  </si>
  <si>
    <t>CONVERTED- SEE NOTES</t>
  </si>
  <si>
    <t xml:space="preserve">EMISSIONS IN LB/MMBTU WERE CONVERTED USING THE FOLLOWING CONVERSION FACTORS: 1 DSCF NATURAL GAS = 1000 BTU, AND 0.000143 LB = 1 GR. BACT IS CONSIDERED COMPLIANCE WITH STATE STANDARD 18 AAC 50.055. </t>
  </si>
  <si>
    <t>HEATER (NATURAL GAS), UNIT 208, 209</t>
  </si>
  <si>
    <t xml:space="preserve">UNITS 208 AND 209 ARE LISTED IN PERMIT AS BURNING BOTH NATURAL GAS AND DIESEL FUEL. THESE ARE LISTED SEPARATELY IN DATABASE. DURING PRE-SEALIFT PERIOD AND COMMISSIONING PERIOD, UNITS MAY BE OPERATED WITH NATURAL GAS OR DIESEL FOR THE SAME AMOUNT OF TIME. </t>
  </si>
  <si>
    <t xml:space="preserve">EMISSIONS IN LB/MMBTU WERE CALCULATED USING THE FOLLOWING CONVERSION FACTORS: 1 DSCF NATURAL GAS = 1000 BTU, AND 0.000143 LB = 1 GR. BACT IS CONSIDERED COMPLIANCE WITH STATE STANDARD 18 AAC 50.055 </t>
  </si>
  <si>
    <t>HEATER (NATURAL GAS), UNIT 210</t>
  </si>
  <si>
    <t>THE SOURCE INVENTORY TABLE IN THE PERMIT LISTED ONLY DIESEL, BUT GAVE OPERATIONAL HOURS TYPICAL FOR BOTH NAT GAS AND DIESEL (SIMILAR TO OTHER SOURCES). FOOTNOTE STATED THAT UNIT 210 BURNS NATURAL GAS AND DIESEL, THEREFORE IT WAS ASSUMED THAT NAT GAS WAS E</t>
  </si>
  <si>
    <t xml:space="preserve">EMISSIONS IN LB/MMBTU CALCULATED USING THE FOLLOWING CONVERSION FACTORS: 1 DSCF NATURAL GAS = 1000 BTU, AND 1 GR = 0.000143 LB. BACT IS CONSIDRED COMPLIANCE WITH STATE STANDARD 18 AAC 50.055. </t>
  </si>
  <si>
    <t>NO BACT LIMITS WERE APPLIED TO PM. DEFAULT EMISSION FACTORS ARE THE BASIS OF THE PM LEVEL LISTED HERE.</t>
  </si>
  <si>
    <t>GOOD OPERATIONAL PRACTICES. COMPLY WITH VE EMISSION LIMITS AS A SURROGATE FOR PM LIMITS.</t>
  </si>
  <si>
    <t>FOR NO MORE THAN 3 MIN/H, LIQUID FUEL</t>
  </si>
  <si>
    <t>FOR NO MORE THAN 3MIN/H, NATURAL GAS</t>
  </si>
  <si>
    <t>GOOD OPERATIONAL PRACTICES. COMPLY WITH VE EMISSION LIMITS AS A SURROGATE FOR PM EMISSION LIMITS.</t>
  </si>
  <si>
    <t>FUEL SPECIFICATIONS OF NO MORE THAN 2.5 GRAINS TOTAL SULFUR PER 100 DRY STANDARD CUBIC FEET ON A SHORT-TERM BASIS AND 0.5 GRAIN TOTAL SULFUR PER 100 DSCF ON A ROLLING 12-MONTH AVERAGE BASIS.</t>
  </si>
  <si>
    <t xml:space="preserve">POLLUTANT DESCRIBED AS PM/PM10. OPACITY LIMIT OF 5%, AVERAGED OVER A 6-MINUTE PERIOD. </t>
  </si>
  <si>
    <t>AK-0045</t>
  </si>
  <si>
    <t>NORTH COOK INLET UNIT</t>
  </si>
  <si>
    <t>PHILLIPS PETROLEUM COMPANY</t>
  </si>
  <si>
    <t>THIS PERMIT ALLOWS PHILLIPS TO INSTALL TWO SOLAR TAURUS 60 T-7300 TURBINES RATED AT 6740 HP AT ISO CONDITIONS. THE TURBINES ARE SUBJECT TO PSD REVIEW FOR NOX AND PM10.</t>
  </si>
  <si>
    <t>GLYCOL HEATER NOS. 1, 2, AND 3</t>
  </si>
  <si>
    <t>THREE PROCESS UNITS ARE INCLUDED IN THIS ENTRY. THE OWNER REQUESTED TO LIMIT THE SULFUR CONTENT OF GASEOUS AND LIQUID FUELS TO 200-PPM HYDROGEN SULFIDE AND 0.25% SULFUR BY WEIGHT TO AVOID A PSD PRE-CONSTRUCTION REVIEW OF EXISTING EQUIPMENT. THE OWNER WILL</t>
  </si>
  <si>
    <t>EACH, CALCULATED, SEE NOTES</t>
  </si>
  <si>
    <t xml:space="preserve">BASIS OF DETERMINATION IS 18 AAC 50.055(B)(1). THE OWNER REQUESTED TO LIMIT THE SULFUR CONTENT OF GASEOUS AND LIQUID FUELS TO 200-PPM HYDROGEN SULFIDE AND 0.25% SULFUR BY WEIGHT TO AVOID A PSD PRE-CONSTRUCTION REVIEW OF EXISTING EQUIPMENT. THE OWNER WILL </t>
  </si>
  <si>
    <t>DRILLING BOILER NO. 1</t>
  </si>
  <si>
    <t>THE OWNER REQUESTED TO LIMIT THE SULFUR CONTENT OF GASEOUS AND LIQUID FUELS TO 200-PPM HYDROGEN SULFIDE AND 0.25% SULFUR BY WEIGHT AND LIMITED HOURS OF OPERATION TO 1080 PER 12 MO PERIOD TO AVOID A PSD PRE-CONSTRUCTION REVIEW OF EXISTING EQUIPMENT.</t>
  </si>
  <si>
    <t xml:space="preserve">BASIS OF DETERMINATION - 18 AAC 50.055(B)(1). THE HOURLY EMISSION LIMIT WAS CONVERTED INTO STANDARDIZED UNITS BY DIVIDING IT BY THE THROUGHPUT. </t>
  </si>
  <si>
    <t>BACT FOR PM IS DETERMINED TO BE GOOD COMBUSTION CONTROL &amp; THE USE OF NAT. GAS TO FUEL THE BOILER</t>
  </si>
  <si>
    <t>BACT FOR PM IS DETERMINED TO BE GOOD COMBUSTION AND USE OF NATURAL GAS TO FUEL THE SPACE HEATERS AND SIMILAR COMBUSTION APPLIANCES</t>
  </si>
  <si>
    <t>MN-0039</t>
  </si>
  <si>
    <t>MINNESOTA CORN PROCESSORS</t>
  </si>
  <si>
    <t>WET CORN MILLING, PRODUCTION OF CORN PRODUCTS</t>
  </si>
  <si>
    <t>CARBON FURNACE - FRUCTOSE OR CORN SYRUP</t>
  </si>
  <si>
    <t>COMPLIANCE VERIFIED (STACK TESTING) 01/11/2001. SOX, CO, NOX AND VOC LIMITS SET IN EARLIER DETERMINATIONS.</t>
  </si>
  <si>
    <t>VENTURI SCRUBBER</t>
  </si>
  <si>
    <t>HOT WATER HEATERS (2)</t>
  </si>
  <si>
    <t>USED FOR PREHEATING THE NATURAL GAS PRIOR TO SUPPLY TO THE COMBUSTION TURBINES, SUBJECT TO SUBPART Dc - STANDARDS OF PERFORMANCE FOR SMALL INDUSTRIAL-COMMERCIAL-INSTITUTIONAL STEAM GENERATING UNITS</t>
  </si>
  <si>
    <t>CLEAN BURNING FUEL</t>
  </si>
  <si>
    <t>3 H AVERAGE, STANDARD CONDITIONS</t>
  </si>
  <si>
    <t xml:space="preserve">EMISSIONS PROVIDED IN LB/MMBTU WERE CALCULATED BY CONVERTING GR TO LB USING THE CONVERSION FACTOR OF 0.00014285714 AND BY CONVERTING DSCF TO MMBTU USING THE NATURAL GAS EQUIVALENT CONVERSION FACTOR OF 0.001. </t>
  </si>
  <si>
    <t>3 H AV, STANDARD CONDITIONS</t>
  </si>
  <si>
    <t xml:space="preserve">EMISSIONS PROVIDED IN LB/MMBTU WERE CALCULATED BY CONVERTING GR TO LB USING THE CONVERSION FACTOR OF 0.00014285714 AND BY CONVERTING DSCF TO MMBTU USING THE NATURAL GAS HEAT VALUE (CONVERSION FACTOR) OF 0.001. </t>
  </si>
  <si>
    <t>NONE- PM EMISSIONS ALREADY VERY LOW</t>
  </si>
  <si>
    <t>GR/SCF</t>
  </si>
  <si>
    <t xml:space="preserve">USING NATURAL GAS WITH BACKUP NO.2 FUEL OIL. EMISSIONS BASED ON MFG. TESTED RATE FOR NATURAL GAS 0.005 LB PE/MMBTU. </t>
  </si>
  <si>
    <t>BAGHOUSE WITH 100% CAPTURE</t>
  </si>
  <si>
    <t xml:space="preserve">BAGHOUSE WITH MANUFACTURER'S GUARANTEED GRAIN LOADING OF 0.0025 GRAIN/DSCF AND AIR FLOW RATE USED TO DEMONSTRATE COMPLIANCE. IF REQUIRED BY REGULATING AGENCY, METHOD 5 AND/OR 9 MAY BE USED TO DEMONSTRATE COMPLIANCE. </t>
  </si>
  <si>
    <t>IN-0097</t>
  </si>
  <si>
    <t>CARGILL, INC</t>
  </si>
  <si>
    <t>INDIANA, OTHER</t>
  </si>
  <si>
    <t>GRAIN ELEVATOR AND SOYBEAN OIL EXTRACTION AND PROTEIN RICH PRODUCTS.</t>
  </si>
  <si>
    <t>BOILERS 1 &amp; 2</t>
  </si>
  <si>
    <t>CEMS, WHEN BURNING RESIDUAL OIL. LIMITS ON NO.2, 3 &amp; 4 FUEL OIL USAGES FOR SO2 AND NOX.</t>
  </si>
  <si>
    <t>LB/MMSCF NATURAL GAS</t>
  </si>
  <si>
    <t>PM AND PM10, FROM AP-42</t>
  </si>
  <si>
    <t>7.6 LB/MMSCF</t>
  </si>
  <si>
    <t xml:space="preserve">PM EMISSIONS ARE FROM THE STANDARD IN AP-42. </t>
  </si>
  <si>
    <t>NATURAL GAS AS SOLE FUEL</t>
  </si>
  <si>
    <t>USE OF NATURAL GAS FUEL.</t>
  </si>
  <si>
    <t>NATURAL GAS FUEL USAGE ONLY (CLEAN FUEL).</t>
  </si>
  <si>
    <t>NATURAL GAS AS FUEL.</t>
  </si>
  <si>
    <t>FIRED BY NATURAL GAS</t>
  </si>
  <si>
    <t>KY-0087</t>
  </si>
  <si>
    <t>QUEBECOR WORLD FRANKLIN</t>
  </si>
  <si>
    <t>ROTOGRAVURE PRINTING PLANT</t>
  </si>
  <si>
    <t>BOILER, NATURAL GAS, #4</t>
  </si>
  <si>
    <t>Boiler is a Cleaver Brooks indirect heat exchanger, using natural gas as primary fuel and no. 2 fuel oil as standby fuel.</t>
  </si>
  <si>
    <t>GOOD COMBUSTION PRACTICE, CLEAN FUEL</t>
  </si>
  <si>
    <t>LOW ASH FUEL</t>
  </si>
  <si>
    <t>LOW ASH FUEL, NG</t>
  </si>
  <si>
    <t xml:space="preserve">one of two boilers </t>
  </si>
  <si>
    <t>CLEAN FUELS</t>
  </si>
  <si>
    <t>NATURAL GAS/ PROPANE; GOOD COMBUSTION CONTROL</t>
  </si>
  <si>
    <t>NATURAL GAS, GOOD COMBUSTION CONTROL</t>
  </si>
  <si>
    <t>EXCLUSIVE USE OF COMMERCIAL NATURAL GAS OR PROPANE.</t>
  </si>
  <si>
    <t xml:space="preserve">PM (INCL. M202 BACKHALF CATCH) (LIMIT IS FOR EACH UNIT) </t>
  </si>
  <si>
    <t>LB/YR</t>
  </si>
  <si>
    <t xml:space="preserve">PM LIMIT INCLUDES BOTH FILTERABLE AND CONDENSABLE FRACTIONS. </t>
  </si>
  <si>
    <t>Particulate Matter (PM), Filterable</t>
  </si>
  <si>
    <t>COMPLIANCE IS BY USING NATURAL GAS</t>
  </si>
  <si>
    <t xml:space="preserve">Filterable fraction only </t>
  </si>
  <si>
    <t>LOW NOX BURNER, FLUE GAS RECIRCULATION</t>
  </si>
  <si>
    <t>LOW NOX BURNER , FLUE GAS RECIRCULATION</t>
  </si>
  <si>
    <t>GOOD DESIGN, PROPER OPERATING PRACTICES, AND USE GASEOUS FUELS</t>
  </si>
  <si>
    <t>GOOD DESIGN, PROPER OPERATING PRACTICES, AND USE CLEAN NATURAL GAS AS FUEL.</t>
  </si>
  <si>
    <t>FUEL IS LIMITED TO PIPELINE-QUALITY, SWEET NATURAL GAS CONTAINING NO MORE THAN 5 GR S/100 DSCF</t>
  </si>
  <si>
    <t xml:space="preserve">STANDARD EMISSION LIMITS CALCULATED FROM HOURLY EMISSION LIITS AND HEATERS RATED CAPACITY. </t>
  </si>
  <si>
    <t>USE OF LOW ASH FUEL AND EFFICIENT COMBUSTION</t>
  </si>
  <si>
    <t>OK-0075</t>
  </si>
  <si>
    <t>TURBINES WITH DUCT BURNERS, COMBINED CYCLE (3)</t>
  </si>
  <si>
    <t>MANUFACTURER PROVIDED NEW DATA THAT INDICATED HIGHER EMISSIONS OF PM10.</t>
  </si>
  <si>
    <t>LOW ASH FUEL AND EFFICIENT COMBUSTION</t>
  </si>
  <si>
    <t>BAGHOUSE-SEE POLLUTANT NOTES.</t>
  </si>
  <si>
    <t>LB/T</t>
  </si>
  <si>
    <t xml:space="preserve">TOTAL PM10 EMISIONS FROM THE TWO FURNACES SHALL NOT EXCEED 0.61 LB/TON OF FEED/CHARGE. </t>
  </si>
  <si>
    <t>COMBUSTION FLUES ARE NOT CONTROLLED</t>
  </si>
  <si>
    <t>CLEAN FUELS, PROPER COMBUSTION. LB/HR LIMIT FOR EACH BOILER.</t>
  </si>
  <si>
    <t>NATURAL GAS ONLY, PRE-FILTERING - LIMIT INCLUDES BOTH FRONT END AND BACK END OF SAMPLING TRAIN</t>
  </si>
  <si>
    <t>LB/MM BTU</t>
  </si>
  <si>
    <t>PERMIT LIMITATION IS USE OF NATURAL GAS OR PROPANE</t>
  </si>
  <si>
    <t>USE OF LOW ASH FUEL</t>
  </si>
  <si>
    <t>USE OF PIPELINE-QUALITY NATURAL GAS AND GOOD COMBUSTION CONTROL</t>
  </si>
  <si>
    <t xml:space="preserve">EMISSION LIMIT 1 APPLIES TO EACH AUXILIARY BOILER. </t>
  </si>
  <si>
    <t>LB / MMBTU</t>
  </si>
  <si>
    <t>NATURAL GAS FUEL, GOOD COMBUSTION PRACTICE</t>
  </si>
  <si>
    <t>per Unit</t>
  </si>
  <si>
    <t>EXCLUSIVE USE OF NATURAL GAS, ADVANCED DRY LOW-NOX BURNERS; GOOD COMBUSTION CONTROLS ANNUAL FUEL USE LIMIT</t>
  </si>
  <si>
    <t>NATURAL GAS AS EXCLUSIVE FUEL</t>
  </si>
  <si>
    <t>CLEAN FUEL, GOOD COMBUSTION PRACTICES</t>
  </si>
  <si>
    <t>USE OF LOW ASH FUEL &amp; EFFICIENT COMBUSTION</t>
  </si>
  <si>
    <t>NATURAL GAS IS EXCLUSIVE FUEL.</t>
  </si>
  <si>
    <t>FILTERABLE + CONDENSIBLE, ANNUAL AVG</t>
  </si>
  <si>
    <t>USE OF LOW ASH FUELS</t>
  </si>
  <si>
    <t>LB/MMCF NG</t>
  </si>
  <si>
    <t>NATURAL GAS AS EXCLUSIVE FUEL.</t>
  </si>
  <si>
    <t>GOOD COMBUSTION AND DESIGN</t>
  </si>
  <si>
    <t>LOW ASH FUEL (NATURAL GAS)</t>
  </si>
  <si>
    <t>USE OF NATURAL GAS/LOW ASH FUEL AND EFFICIENT COMBUSTION</t>
  </si>
  <si>
    <t>NATURAL GAS ONLY, GOOD COMBUSTION PRACTICE</t>
  </si>
  <si>
    <t xml:space="preserve">Limits are for each boiler. Additional limit: 10% Opacity as a 6 minute average. </t>
  </si>
  <si>
    <t>CLEAN FUEL, GOOD COMBUSTION</t>
  </si>
  <si>
    <t>NATURAL GAS AS FUEL</t>
  </si>
  <si>
    <t>THE USE OF NATURAL GAS IS CONSIDERED THE MOST EFFECTIVE MEANS FOR CONTROLLING PM-10 EMISSIONS.</t>
  </si>
  <si>
    <t>CLEAN FUEL AND GOOD COMBUSTION PRACTICES.</t>
  </si>
  <si>
    <t>COMBINED UNITS</t>
  </si>
  <si>
    <t>NO CONTROLS LISTED. EMISSION LIMITS IN T/YR ONLY</t>
  </si>
  <si>
    <t>USE OF CLEAN BURNING FUELS (NATURAL GAS)</t>
  </si>
  <si>
    <t xml:space="preserve">ANNUAL PM10 EMISSIONS FROM THE FOLLOWING SOURCES ARE CAPPED AT 108.3 TPY: 145-02-A, 145-02-B, 145-02-C, 145-02-D, 145-02-E, 145-02-F, 145-02-G, 145-02-H, 145-02-I, 145-02-J, 145-02-K, 145-02-L, 145-02-M, 145-02-N, 145-02-O, &amp; 145-02-P. </t>
  </si>
  <si>
    <t xml:space="preserve">one of two units. </t>
  </si>
  <si>
    <t>LOW ASH FUEL, NATURAL GAS</t>
  </si>
  <si>
    <t>COMPLIANCE BY USING NATURAL GAS</t>
  </si>
  <si>
    <t>RESTRICTION OF OPERATION TO NATURAL GAS</t>
  </si>
  <si>
    <t>NATURAL GAS COMBUSTION ONLY</t>
  </si>
  <si>
    <t xml:space="preserve">BOTH PM / PM10 EMISSIONS OF 0.132 LBS/HR @ 37.1 MMBTU/HR (0.0036 LBS/MMBTU) </t>
  </si>
  <si>
    <t xml:space="preserve">BOTH PM / PM10 </t>
  </si>
  <si>
    <t>USE OF LOW SULFUR PIPELINE NATURAL GAS AND GOOD COMBUSTION PRACTICES</t>
  </si>
  <si>
    <t>USE OF LNG QUALITY, LOW SULFUR NATURAL GAS</t>
  </si>
  <si>
    <t xml:space="preserve">PM10 - FILERABLE AND CONDENSIBLE </t>
  </si>
  <si>
    <t>USE OF NATURAL GAS AS THE ONLY FUEL</t>
  </si>
  <si>
    <t xml:space="preserve">BECAUSE OF UNIT SIZE (62.4 MMBTU/HR) AND FUEL TYPE (NATURAL GAS), CONTROL IS COST PROHIBITIVE. </t>
  </si>
  <si>
    <t>LIMIT CHOSEN TO STAY UNDER PSD SIGNIFICANCE.</t>
  </si>
  <si>
    <t>SO2 LIMITS SET TO STAY BELOW PSD SIGNIFICANCE</t>
  </si>
  <si>
    <t>REGULATORY BASIS: STATE REG.</t>
  </si>
  <si>
    <t>NATURAL GAS FUEL. PERMIT LIMIT IS USE OF FUEL WITH H2S &lt; 200 PPMV H2S.</t>
  </si>
  <si>
    <t xml:space="preserve">PERMIT LIMIT IS USE OF FUEL WITH H2S &lt; 200 PPMV H2S. </t>
  </si>
  <si>
    <t>HYDROGEN SULFIDE CONTENT OF NATURAL GAS FUEL SHALL NOT EXCEED 50 PPMV.</t>
  </si>
  <si>
    <t>AV OVER A PERIOD OF 3 H</t>
  </si>
  <si>
    <t xml:space="preserve">BACT: FUEL SULFUR CONTENT LIMIT. STATE: EMISSION LIMIT 1 </t>
  </si>
  <si>
    <t xml:space="preserve">BACT: FUEL SULFUR CONTENT LIMIT STATE: EMISSION LIMIT 1 </t>
  </si>
  <si>
    <t xml:space="preserve">BACT: FUEL SULFUR CONTENT LIMITS STATE: EMISSION LIMIT NO. 1 </t>
  </si>
  <si>
    <t>HYDROGEN SULFIDE CONTENT OF NATURAL GAS SHALL NOT EXCEED 50 PPMV.</t>
  </si>
  <si>
    <t>HYDROGEN SULFIDE CONTENT OF NATURAL GAS FUEL SHALL NOT EXCEED 50 PPMV</t>
  </si>
  <si>
    <t xml:space="preserve">BACT: FUEL SULFUR CONTENT LIMIT STATE: EMISSION LIMIT 1 PLUS FUEL RESTRICTIONS </t>
  </si>
  <si>
    <t xml:space="preserve">BACT: FUEL SULFUR CONTENT LIMIT STATE: EMISSION LIMIT 1 AND SULFUR RESTRICTION TO THE FUEL </t>
  </si>
  <si>
    <t xml:space="preserve">BACT: FUEL SULFUR CONTENT LIMIT STATE: EMISSION LIMIT 1 AND SULFUR CONTENT RESTRICTION TO FUEL </t>
  </si>
  <si>
    <t>NATURAL GAS FUEL WITH NO MORE THAN .8 GRAINS OF SULFUR PER 100 CU FT.</t>
  </si>
  <si>
    <t>USE OF NATURAL GAS</t>
  </si>
  <si>
    <t>USE ONLY FUEL GAS WITH A HYDROGEN SULFIDE CONTENT NOT TO EXCEED 200 PPM AND USE DISTILLATE FUEL OIL WITH A SULFUR CONTENT NOT TO EXCEED 0.15%.</t>
  </si>
  <si>
    <t>SEE CONTROL DESCRIPTION AND NOTES</t>
  </si>
  <si>
    <t xml:space="preserve">18 AAC 50.055(C) LIMIT IS 500 PPM, 3 H AVER </t>
  </si>
  <si>
    <t xml:space="preserve">18 AAC 50.055(C) LIMIT IS 500 PPM, 3 HR AVER </t>
  </si>
  <si>
    <t>COMBUSTION FLUES ARE WITHOUT ADD-ON CONTROLS. ONLY PIPELINE QUALITY NATURAL GAS FOR FUEL.</t>
  </si>
  <si>
    <t>NATURAL GAS FUEL OF &lt; .8 GRAINS PER 100 SCF.</t>
  </si>
  <si>
    <t>USE NATURAL GAS WITH A HYDROGEN SULFIDE CONTENT NOT TO EXCEED 200 PPM AND FUEL OIL WITH A SULFUR CONTENT NOT TO EXCEED 0.25% BY WEIGHT.</t>
  </si>
  <si>
    <t>EACH, 3 H AV</t>
  </si>
  <si>
    <t>BASIS OF DETERMINATION IS 18 AAC 50.055(C). THE HOURLY EMISSION LIMIT WAS CONVERTED INTO STANDARDIZED UNITS BY DIVIDING IT BY THE THROUGHPUT. THE OWNER REQUESTED TO LIMIT THE SULFUR CONTENT OF GASEOUS AND LIQUID FUELS TO 200-PPM HYDROGEN SULFIDE AND 0.25%</t>
  </si>
  <si>
    <t xml:space="preserve">BASIS OF DETERMINATION- 18 AAC 50.055(C). THE HOURLY EMISSION LIMIT WAS CONVERTED INTO STANDARDIZED UNITS BY DIVIDING IT BY THE THROUGHPUT. </t>
  </si>
  <si>
    <t xml:space="preserve">STATE BACT PERFORMED </t>
  </si>
  <si>
    <t>LOW SULFUR FUELS</t>
  </si>
  <si>
    <t>LOW S NATURAL GAS, 2 GR/100 SCF</t>
  </si>
  <si>
    <t>LOW SULFUR NATURAL GAS ONLY (LESS THAN 0.8% BY WEIGHT). LB/H LIMIT IS FOR EACH BOILER.</t>
  </si>
  <si>
    <t>USE OF PIPELINE-QUALITY NATURAL GAS</t>
  </si>
  <si>
    <t>NATURAL GAS AS FUEL. LIMIT IS FOR EACH BOILER.</t>
  </si>
  <si>
    <t>BURN NATURAL GAS WITH NO GREATER THAN 100 PPM H2S. BURN FUEL OIL WITH NO GREATER THAN 0.30 % SULFUR BY WEIGHT.</t>
  </si>
  <si>
    <t>3 H AVERAGE</t>
  </si>
  <si>
    <t xml:space="preserve">EMISSIONS IN LB/MMBTU WERE CALCULATED USING THE ASSUMPTION THAT EMISSIONS IN PPM ARE AT 15% O2 AND THE FUEL IS NATURAL GAS. </t>
  </si>
  <si>
    <t>USE FUEL OIL WITH NO GREATER THAN 0.3% SULFUR BY WEIGHT AND NATURAL GAS WITH NO GREATER THAN 100 PPMVD.</t>
  </si>
  <si>
    <t>USE OF PIPELINE NATURAL GAS W/SULFUR CONTENT 2 GRAINS SULFUR/100 SCF</t>
  </si>
  <si>
    <t>THE MAXIMUM SULFUR CONTENT OF THE NATURAL GAS SHALL NOT EXCEED 0.3 GRAINS PER 100 STANDARD CUBIC FEET.</t>
  </si>
  <si>
    <t>ANNUAL AVERAGE, CALCULATED MONTHLY</t>
  </si>
  <si>
    <t>3-H AVERAGE</t>
  </si>
  <si>
    <t xml:space="preserve">THE ORIGINAL PERMIT LIMITED SO2 EMISSIONS TO 0.03 LB/HR AND 0.001 LB/MMBTU. </t>
  </si>
  <si>
    <t>USE OF PIPELINE QUALITY NATURAL GAS</t>
  </si>
  <si>
    <t>USING PROPANE AND LOW SULFUR DISTILLATE OIL AND DIRECT CONTACT WITH LIMESTONE</t>
  </si>
  <si>
    <t xml:space="preserve">Using AP-42 emission factor of 0.6 lb/million cubic feet </t>
  </si>
  <si>
    <t xml:space="preserve">Emissions from natural gas combustion, using 0.0006 lb SO2/mmBtu </t>
  </si>
  <si>
    <t>LOW SULFUR CONTENT NATURAL GAS</t>
  </si>
  <si>
    <t>LOW SULFUR FUEL, NATURAL GAS SULFUR LIMIT - 2 GR/100 SCF</t>
  </si>
  <si>
    <t xml:space="preserve">Additional limit: 2 grains/100 scf natural gas </t>
  </si>
  <si>
    <t>FUEL RESTRICTED TO 0.23 GR S/100 DSCF.</t>
  </si>
  <si>
    <t>FUELS LIMIT: &lt; 2 GR/100 DSCF</t>
  </si>
  <si>
    <t>see notes</t>
  </si>
  <si>
    <t xml:space="preserve">no emission rate limit, fuels limit. </t>
  </si>
  <si>
    <t>THE MAXIMUM SULFUR CONTENT OF THE NATURAL GAS SHALL NOT EXCEED 0.6 GRAINS PER 100 STANDARD CUBIC FEET.</t>
  </si>
  <si>
    <t>NATURAL GAS, GOOD COMBUSTION PRACTICE</t>
  </si>
  <si>
    <t>CLEAN FUEL: FUEL OIL LIMITED TO &lt; 0.5% S BY WT</t>
  </si>
  <si>
    <t>BACT IS USE OF NATURAL GAS</t>
  </si>
  <si>
    <t xml:space="preserve">No emission rate limits, BACT is pollution prevention </t>
  </si>
  <si>
    <t>LOW SULFUR FUEL AND GOOD COMBUSTION PRACTICES.</t>
  </si>
  <si>
    <t>FUEL GAS SHALL BE SWEET NATURAL GAS CONTAINING NO MORE THAN 5 GR S/100 DSCF.</t>
  </si>
  <si>
    <t>CALCULATED, USING THROUGHPUT</t>
  </si>
  <si>
    <t>FUEL GAS SHALL BE SWEET NATURAL GAS CONTAINING NO MORE THAN 0.5 GR S/100 DSCF.</t>
  </si>
  <si>
    <t>LOW SULFUR FUEL, NG</t>
  </si>
  <si>
    <t>VA-0279</t>
  </si>
  <si>
    <t>CINCAP - MARTINSVILLE</t>
  </si>
  <si>
    <t>Cinergy Capital &amp; Trading</t>
  </si>
  <si>
    <t>HEATER, PIPELINE WATER BATH, NATURAL GAS</t>
  </si>
  <si>
    <t>FUEL SULFUR LIMIT: 0.8 GR/100 DSCF ANNUAL AVG., 1.5 GR/100 DSCF ON AN HOURLY BASIS</t>
  </si>
  <si>
    <t xml:space="preserve">limit is fuel sulfur limit, no emission rate limit. </t>
  </si>
  <si>
    <t>CALCULATED, SEE NOTE</t>
  </si>
  <si>
    <t>BACT IS USE OF PIPE-LINE QUALITY NATURAL GAS</t>
  </si>
  <si>
    <t xml:space="preserve">One of two units. </t>
  </si>
  <si>
    <t>LOW SULFUR FUEL, NATURAL GAS</t>
  </si>
  <si>
    <t>LOW-SULFUR NATURAL GAS ONLY.</t>
  </si>
  <si>
    <t>USE OF LOW-SULFUR NATURAL GAS</t>
  </si>
  <si>
    <t>GOOD COMBUSTION PRACTICE, NATURAL GAS COMBUSTION</t>
  </si>
  <si>
    <t>LOW SULFUR FUEL 0.8 GR/SCF, CALENDAR YEAR AVERAGE</t>
  </si>
  <si>
    <t xml:space="preserve">BACT is fuel sulfur limit. </t>
  </si>
  <si>
    <t>NATURAL GAS FUEL ONLY</t>
  </si>
  <si>
    <t>THE MAXIMUM S CONTENT OF THE NATURAL GAS SHALL NOT EXCEED 2 GRAINS PER 100 CUBIC FEET.</t>
  </si>
  <si>
    <t>LIMIT SULFUR CONTENT IN FUEL COMBUSTED</t>
  </si>
  <si>
    <t>H2S CONTENT OF NATURAL GAS</t>
  </si>
  <si>
    <t xml:space="preserve">LIMIT SULFUR CONTENT IN FUEL COMBUSTED * EMISSION UNITS AND NUMERIC LIMITS ARE REQUIRED FOR SO2 USING APPENDIX E. PROCESS CODE 13.110 </t>
  </si>
  <si>
    <t>LIMIT SULFUR CONTENT OF FUEL COMBUSTED</t>
  </si>
  <si>
    <t>*LB/MMBTU</t>
  </si>
  <si>
    <t xml:space="preserve">* LIMIT SULFUR CONTENT OF FUEL COMBUSTED </t>
  </si>
  <si>
    <t xml:space="preserve">LIMIT SULFUR CONTENT OF FUEL COMBUSTED </t>
  </si>
  <si>
    <t>LOW-SULFUR NATURAL GAS IS THE ONLY FUEL FOR THE PROCESS.</t>
  </si>
  <si>
    <t>Sulfur Oxides (SOx)</t>
  </si>
  <si>
    <t>NO BACT LIMITS WERE APPLIED TO SOX. DEFAULT EMISSION FACTORS ARE THE BASIS OF THE SOX LEVEL LISTED HERE.</t>
  </si>
  <si>
    <t>USE OF NATURAL GAS WITH LOW SULFUR CONTENT</t>
  </si>
  <si>
    <t>GR/100 SCF</t>
  </si>
  <si>
    <t>Sulfur Trioxide</t>
  </si>
  <si>
    <t>SULFURIC ACID</t>
  </si>
  <si>
    <t xml:space="preserve">(LISTED AS SULFURIC ACID EMISSIONS) </t>
  </si>
  <si>
    <t>SULFURIC ACID MIST</t>
  </si>
  <si>
    <t>LOW NOX BURNER, FLUE GAS RECIRC</t>
  </si>
  <si>
    <t>6 minute average</t>
  </si>
  <si>
    <t>FOR &gt; 3 MIN/ANY 1 HOUR</t>
  </si>
  <si>
    <t xml:space="preserve">BACT IS TO COMPLY WITH STATE STANDARD 18 AAC 50.055 FOR FUEL BURNING EQUIPMENT. </t>
  </si>
  <si>
    <t xml:space="preserve">BACT IS TO COMPLY WITH STATE STANDARD 18 AAC 50.055. </t>
  </si>
  <si>
    <t>FOR &gt; 3 MIN IN ANY 1 HOUR</t>
  </si>
  <si>
    <t xml:space="preserve">BACT IS CONSIDERED COMPLIANCE WITH THE STATE STANDARD 18 AAC 50.055. </t>
  </si>
  <si>
    <t xml:space="preserve">BASIS OF DETERMINATION IS 18 AAC 50.055(A)(1) </t>
  </si>
  <si>
    <t>EACH, EXCEPT FOR 3 MIN IN ANY 1 H</t>
  </si>
  <si>
    <t xml:space="preserve">BASIS OF DETERMINATION- 18 AAC 50.055(A)(1) </t>
  </si>
  <si>
    <t>EXCEPT FOR 3 MIN IN ANY 1 H</t>
  </si>
  <si>
    <t xml:space="preserve">DETERMINATION BASED ON 18 AAC 50.055(A)(1) </t>
  </si>
  <si>
    <t>GOOD COMBUSTION CONTROL, CLEAN BURNING FUELS</t>
  </si>
  <si>
    <t>METHOD 9</t>
  </si>
  <si>
    <t xml:space="preserve">STATE REG </t>
  </si>
  <si>
    <t>6 MINUTE AVERAGE</t>
  </si>
  <si>
    <t>3 MIN/H</t>
  </si>
  <si>
    <t>as a 6 minute average</t>
  </si>
  <si>
    <t>as a six minute average</t>
  </si>
  <si>
    <t>ESP AND BAGHOUSES</t>
  </si>
  <si>
    <t>1 6 MIN SET/H</t>
  </si>
  <si>
    <t>MS-0058</t>
  </si>
  <si>
    <t>CHOCTAW GAS GENERATION, LLC</t>
  </si>
  <si>
    <t>POWER PLANT, 700 MW</t>
  </si>
  <si>
    <t>HEATER, FUEL GAS</t>
  </si>
  <si>
    <t>Limited to 2160 hours per year</t>
  </si>
  <si>
    <t xml:space="preserve">VE limited to 40% opacity when cleaning firebox or blowing soot, and for no more than 6 min/h </t>
  </si>
  <si>
    <t>NATURAL GAS AS FUEL, GOOD COMBUSTION PRACTICE.</t>
  </si>
  <si>
    <t xml:space="preserve">State reg is regulatory basis. </t>
  </si>
  <si>
    <t>6-min avg</t>
  </si>
  <si>
    <t>one 6-min period per hour</t>
  </si>
  <si>
    <t>6 min ave</t>
  </si>
  <si>
    <t>6 M AV</t>
  </si>
  <si>
    <t xml:space="preserve">VE MAY EXCEED 20% OPACITY, AS A 6-MINUTE AV, FOR NOT MORE THAN 6 CONSECUTIVE MINUTES IN ANY 60 MINUTES, BUT SHALL NOT EXCEED 60% OPACITY AS A 6-MINUTE AV AT ANY TIME. </t>
  </si>
  <si>
    <t>MS-0057</t>
  </si>
  <si>
    <t>SMEPA - SILVER CREEK GENERATING</t>
  </si>
  <si>
    <t>SOUTH MISSISSIPPI ELECTRIC POWER ASSOC.</t>
  </si>
  <si>
    <t>POWER PLANT - SIMPLE CYCLE, NATURAL GAS</t>
  </si>
  <si>
    <t>BOILERS, NATURAL GAS (3)</t>
  </si>
  <si>
    <t>natural gas fired heater</t>
  </si>
  <si>
    <t>6-MINUTE AVERAGE</t>
  </si>
  <si>
    <t>%</t>
  </si>
  <si>
    <t>SIX-MINUTE AVERAGE</t>
  </si>
  <si>
    <t xml:space="preserve">ADDITIONAL VOC LIMIT IS 50 PPMVD @7% O2. </t>
  </si>
  <si>
    <t>LOW NOX BURNER FLUE GAS RECIRCULATION</t>
  </si>
  <si>
    <t xml:space="preserve">VOC ADDITIONAL EMISSION LIMITS: 0.13 T/YR </t>
  </si>
  <si>
    <t>EMISSION OFFSET</t>
  </si>
  <si>
    <t>NO BACT LIMITS WERE APPLIED TO ROG. DEFAULT EMISSION FACTORS ARE THE BASIS OF THE ROG LEVEL LISTED HERE.</t>
  </si>
  <si>
    <t>REACTIVE ORGANIC GASES</t>
  </si>
  <si>
    <t xml:space="preserve">LIMITS ARE FOR REACTIVE ORGANIC GASES. </t>
  </si>
  <si>
    <t>THE WASTE HEAT BOILER IS A CONTROL FOR VOC</t>
  </si>
  <si>
    <t xml:space="preserve">POLLUTANT IS A MIXTURE OF PROPYLENE AND PROPANE. </t>
  </si>
  <si>
    <t>COMBUSTION FLUES DO NOT HAVE ADD-ON CONTROLS.</t>
  </si>
  <si>
    <t>COMBUSTION CONTROLS, OXIDATION CATALYST.</t>
  </si>
  <si>
    <t>BACT FOR VOC IS DETERMINED TO BE USE OF NATURAL GAS TO FUEL BOILER. NO EMISSION RATE LIMIT.</t>
  </si>
  <si>
    <t>BACT FOR VOC IS DETERMINED TO BE GOOD COMBUSTION CONTROL AND THE USE OF NATURAL GAS TO FUEL THE SPACE HEATERS AND SIMILAR COMBUSTION APPLIANCES. NO EMISSION RATE LIMIT.</t>
  </si>
  <si>
    <t xml:space="preserve">Limit is for each boiler. Only 2 of the 4 boilers modified in this permit. Additional limit: 0.48 T/YR </t>
  </si>
  <si>
    <t>1-H AV, CARBON EQUIVALENT</t>
  </si>
  <si>
    <t xml:space="preserve">THE ORIGINAL PERMIT LIMITED VOC EMISSIONS TO 0.469 LB/HR. </t>
  </si>
  <si>
    <t xml:space="preserve">Using Manufacturer's guaranteed emission rate: 8 lbs VOC/1,000,000 lbs air on natural gas. </t>
  </si>
  <si>
    <t xml:space="preserve">Emissions are from natural gas combustion, using 0.003 lb VOC/mmBtu </t>
  </si>
  <si>
    <t xml:space="preserve">limit for burners A and B combined: 2.3 lb/h </t>
  </si>
  <si>
    <t>FACILITYWIDE</t>
  </si>
  <si>
    <t>BOILER DESIGN AND GOOD COMBUSTION PRACTICES</t>
  </si>
  <si>
    <t>CLEAN FUELS, GOOD COMBUSTION PRACTICE</t>
  </si>
  <si>
    <t>GOOD COMBUSTION PRACTICES PROPER DESIGN, CLEAN FUEL</t>
  </si>
  <si>
    <t xml:space="preserve">Additional limit: .005 lb/mmBtu </t>
  </si>
  <si>
    <t>BACT FOR VOC EMISSIONS FROM ANY NEW (REPLACEMENT) IR BURNERS IS LOW NOX IR BURNERS, GOOD COMBUSTION CONTROL AND USE OF NATURAL GAS.</t>
  </si>
  <si>
    <t xml:space="preserve">No emission rate limit, BACT is pollution prevention. </t>
  </si>
  <si>
    <t xml:space="preserve">Cat. Ox. primarily controlling CO </t>
  </si>
  <si>
    <t>LA-0199</t>
  </si>
  <si>
    <t>NORCO CHEMICAL PLANT, M-UNIT</t>
  </si>
  <si>
    <t>UNIT MANUFACTURES MEK &amp; SECONDARY BUTANOL PRODUCTS. PSD ADDRESSES THE M-UNIT DEBOTTLENECK PROJECT, WHICH INCREASED CAPACITY OF PUMPS, INCREASED PHASE SEPARATION CAPACITY, AND REROUTED EXISTING HEAT EXCHANGERS.</t>
  </si>
  <si>
    <t>DEHYDROGENATION FURNACES (4)</t>
  </si>
  <si>
    <t>AS METHANE</t>
  </si>
  <si>
    <t>LA-0185</t>
  </si>
  <si>
    <t>WEST MONROE PACKAGING PLANT</t>
  </si>
  <si>
    <t>GRAPHIC PACKAGING INTERNATIONAL, INC.</t>
  </si>
  <si>
    <t>FACILITY MANUFACTURES BEVERAGE CARRIERS FROM PAPERBOARD. PROCESSES CONSIST OF PRINTING, CUTTING, FOLDING, AND GLUING. PROJECT INVOLVES INSTALLATION OF ONE PACKAGING ROTOGRAVURE PRESS AND ASSOCIATED DRYER.</t>
  </si>
  <si>
    <t>DRYER BURNER (9.6 MM BTU/H)</t>
  </si>
  <si>
    <t>DRYER ASSOCIATED WITH ROTOGRAVURE PRESS.</t>
  </si>
  <si>
    <t>GOOD COMBUSTION PRACTICES CONSISTING OF USE OF PIPELINE NATURAL GAS AND PROPER OPERATING AND MAINTENANCE TECHNIQUES.</t>
  </si>
  <si>
    <t>NATURAL GAS / PROPANE, GOOD COMBUSTION CONTROLS</t>
  </si>
  <si>
    <t>NAT. GAS / PROPANE; GOOD COMBUSTION CONTROL</t>
  </si>
  <si>
    <t>MAINTENANCE/OPERATION PER MANUFACTURER''S SPECIFICATIONS</t>
  </si>
  <si>
    <t>NONMETHANE HYDROCARBONS</t>
  </si>
  <si>
    <t xml:space="preserve">LIMITS ARE FOR NONMETHANE HYDROCARBONS. </t>
  </si>
  <si>
    <t>EFFECTIVE COMBUSTION SYSTEM DESIGN, 10:1 TURNDOWN CAPABILITY AND LOW NOX BURNER TECHNOLOGY</t>
  </si>
  <si>
    <t>LA-0186</t>
  </si>
  <si>
    <t>DRYER BURNER (13.3 MM BTU/H)</t>
  </si>
  <si>
    <t xml:space="preserve">* CACULATED STANDARD NUMERIC LIMIT </t>
  </si>
  <si>
    <t>OK-0108</t>
  </si>
  <si>
    <t>NOMACO OKLAHOMA CITY FACILITY</t>
  </si>
  <si>
    <t>NOMACO INC</t>
  </si>
  <si>
    <t>POLYETHYLENE FOAM EXTRUSION PLANT</t>
  </si>
  <si>
    <t>COMBUSION UNITS (ENGINE/HEATERS)</t>
  </si>
  <si>
    <t>COMBUSTION UNITS ARE: 200 HP FIRE PUMP, 290 HP EMERGENCY GENERATOR, AND 10.1 MMBTU/H (TOTAL) PROCESS HEATERS. ALL UNITS, COMBINED, EXPECTED TO EMIT ONLY 0.05% OF THE TOTAL VOC.</t>
  </si>
  <si>
    <t>GOOD COMBUSTION DESIGN FOR THE TWO ENGINES AND BOILERS</t>
  </si>
  <si>
    <t xml:space="preserve">BACT IS GOOD DESIGN. NO EMISSION RATE LIMITS. </t>
  </si>
  <si>
    <t>NATURAL GAS COMBUSTION AND A CATALYTIC OXIDATION</t>
  </si>
  <si>
    <t>BURN NATURAL GAS AND GOOD COMBUSTION PRACTICES</t>
  </si>
  <si>
    <t>GOOD COMBUSTION PROCESS</t>
  </si>
  <si>
    <t>MS-0085</t>
  </si>
  <si>
    <t>DART CONTAINER CORPORATION LLC</t>
  </si>
  <si>
    <t>EPS CONTAINER MANUFACTURING USING STEAM PRE-EXPANDER AND STEAM CHEST MOLDING PROCESSES</t>
  </si>
  <si>
    <t>ROUTE PROCESS OFF-GASSES THROUGH THE DRYERS COMBUSTION CHAMBER.</t>
  </si>
  <si>
    <t>% REDUCTION</t>
  </si>
  <si>
    <t xml:space="preserve">THE LIMITS ARE WRITTEN AS 98% REDUCTION ACROSS THE DRYER COMBUSTION CHAMBER AND 3.16 LB/HR AT THE OUTLET OF THE DRYER. THE POUND PER HOUR LIMIT IS MEASURED AS THE SUM OF THE METHOD 18 OR METHOD 320 RESULTS. </t>
  </si>
  <si>
    <t>LB/MMBTU (Outlier)</t>
  </si>
  <si>
    <t>CALCULATED (Outlier)</t>
  </si>
  <si>
    <t>RE-EVALUATION OF BACT FOR OLEFIN AND ALCOHOL PROJECT. THIS PROJECT WAS APPROVED EARLIER UNDER PSD PERMIT NO. PSD-LA-647 (M-1) DATED JUNE 26, 2001. THE CURRENT PERMIT IS FOR THE MODIFICATION OF REGENERATIVE FURNACE, EMISSION POINT 620-99, TO INCLUDE PREMIX</t>
  </si>
  <si>
    <t>REGENERATOR FURNACE #620-99</t>
  </si>
  <si>
    <t>SYLTHERM FURNACE, #321-99</t>
  </si>
  <si>
    <t>GOOD COMBUSTION PRACTICES AND ENGINEERING DESIGN</t>
  </si>
  <si>
    <t>HOT OIL FURNACE, #621-99</t>
  </si>
  <si>
    <t>AR-0051</t>
  </si>
  <si>
    <t>DUKE ENERGY-JACKSON FACILITY</t>
  </si>
  <si>
    <t>DUKE ENERGY</t>
  </si>
  <si>
    <t>620 MW NATURAL GAS TURBINE ELECTRIC UTILITY PLANT.</t>
  </si>
  <si>
    <t>GOOD OPERATING PRACTICE</t>
  </si>
  <si>
    <t>BOILER, NO. 9</t>
  </si>
  <si>
    <t>CCR STABILIZATION REBOILER</t>
  </si>
  <si>
    <t>IA-0058</t>
  </si>
  <si>
    <t>GREATER DES MOINES ENERGY CENTER</t>
  </si>
  <si>
    <t>MIDAMERICAN ENERGY</t>
  </si>
  <si>
    <t>OK-0072</t>
  </si>
  <si>
    <t>REDBUD POWER PLT</t>
  </si>
  <si>
    <t>REDBUD ENERGY LP</t>
  </si>
  <si>
    <t>ELECTRICAL GENERATOR</t>
  </si>
  <si>
    <t>MMBUT/H</t>
  </si>
  <si>
    <t>BOILER DESIGN AND GOOD OPERATING PRACTICES</t>
  </si>
  <si>
    <t>OH-0264</t>
  </si>
  <si>
    <t>NORTON ENERGY STORAGE, LLC</t>
  </si>
  <si>
    <t>NORTON ENERGY</t>
  </si>
  <si>
    <t>NINE 300 MW NATURAL GAS-FIRED COMBUSTION TURBINES, COMBINED CYCLE WITH DLN AND SCR; TEN 11.45 MMBTU/H NATURAL GAS-FIRED FUEL SUPPLY HEATERS/BOILERS; SEVEN 12.84 MMBTU/H NATURAL GAS-FIRED RECUPERATOR PRE HEATERS/BOILERS</t>
  </si>
  <si>
    <t>RECUPERATOR PRE-HEATERS (9)</t>
  </si>
  <si>
    <t>Each boiler is limited to 100 hour of operation per rolling 12 months.</t>
  </si>
  <si>
    <t xml:space="preserve">Limits are for each boiler. Each boiler is retricted to 100 hours of operation. </t>
  </si>
  <si>
    <t>FUEL SUPPLY HEATERS (9)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</si>
</sst>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409]dddd\,\ mmmm\ dd\,\ yyyy"/>
    <numFmt numFmtId="168" formatCode="[$-409]d\-mmm\-yy;@"/>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mmmmm\-yy;@"/>
    <numFmt numFmtId="175" formatCode="[$-409]mmm\-yy;@"/>
  </numFmts>
  <fonts count="45">
    <font>
      <sz val="11"/>
      <name val="Arial"/>
      <family val="0"/>
    </font>
    <font>
      <u val="single"/>
      <sz val="11"/>
      <color indexed="12"/>
      <name val="Arial"/>
      <family val="0"/>
    </font>
    <font>
      <sz val="8"/>
      <name val="Arial"/>
      <family val="0"/>
    </font>
    <font>
      <b/>
      <sz val="11"/>
      <name val="Arial"/>
      <family val="2"/>
    </font>
    <font>
      <sz val="7.5"/>
      <name val="Arial"/>
      <family val="0"/>
    </font>
    <font>
      <sz val="11"/>
      <color indexed="8"/>
      <name val="Arial"/>
      <family val="0"/>
    </font>
    <font>
      <sz val="10.1"/>
      <color indexed="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
    <xf numFmtId="0" fontId="0" fillId="0" borderId="0" xfId="0" applyAlignment="1">
      <alignment/>
    </xf>
    <xf numFmtId="0" fontId="0" fillId="0" borderId="0" xfId="0" applyFont="1" applyAlignment="1">
      <alignment/>
    </xf>
    <xf numFmtId="14" fontId="0" fillId="0" borderId="0" xfId="0" applyNumberFormat="1" applyAlignment="1">
      <alignment/>
    </xf>
    <xf numFmtId="165"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0" xfId="0" applyNumberFormat="1" applyAlignment="1">
      <alignment/>
    </xf>
    <xf numFmtId="0" fontId="4" fillId="0" borderId="0" xfId="0" applyFont="1" applyAlignment="1">
      <alignment/>
    </xf>
    <xf numFmtId="166"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chartsheet" Target="chartsheets/sheet11.xml" /><Relationship Id="rId13" Type="http://schemas.openxmlformats.org/officeDocument/2006/relationships/chartsheet" Target="chartsheets/sheet12.xml" /><Relationship Id="rId14" Type="http://schemas.openxmlformats.org/officeDocument/2006/relationships/chartsheet" Target="chartsheets/sheet13.xml" /><Relationship Id="rId15" Type="http://schemas.openxmlformats.org/officeDocument/2006/relationships/worksheet" Target="worksheets/sheet2.xml" /><Relationship Id="rId16" Type="http://schemas.openxmlformats.org/officeDocument/2006/relationships/worksheet" Target="worksheets/sheet3.xml" /><Relationship Id="rId17" Type="http://schemas.openxmlformats.org/officeDocument/2006/relationships/worksheet" Target="worksheets/sheet4.xml" /><Relationship Id="rId18" Type="http://schemas.openxmlformats.org/officeDocument/2006/relationships/worksheet" Target="worksheets/sheet5.xml" /><Relationship Id="rId19" Type="http://schemas.openxmlformats.org/officeDocument/2006/relationships/worksheet" Target="worksheets/sheet6.xml" /><Relationship Id="rId20" Type="http://schemas.openxmlformats.org/officeDocument/2006/relationships/worksheet" Target="worksheets/sheet7.xml" /><Relationship Id="rId21" Type="http://schemas.openxmlformats.org/officeDocument/2006/relationships/worksheet" Target="worksheets/sheet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Utility &amp; Large Industrial Boilers (&gt;250 mmBtu), Solid Fuel Fired
BACT Determinations for Nitrogen Oxides</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&gt;250 MMBTU Solid Fuel'!$N$21</c:f>
              <c:strCache>
                <c:ptCount val="1"/>
                <c:pt idx="0">
                  <c:v>Nitrogen Oxides (NOx)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&gt;250 MMBTU Solid Fuel'!$F$21:$F$32</c:f>
              <c:strCache>
                <c:ptCount val="12"/>
                <c:pt idx="0">
                  <c:v>35970</c:v>
                </c:pt>
                <c:pt idx="1">
                  <c:v>35985</c:v>
                </c:pt>
                <c:pt idx="2">
                  <c:v>35985</c:v>
                </c:pt>
                <c:pt idx="3">
                  <c:v>35985</c:v>
                </c:pt>
                <c:pt idx="4">
                  <c:v>37193</c:v>
                </c:pt>
                <c:pt idx="5">
                  <c:v>37302</c:v>
                </c:pt>
                <c:pt idx="6">
                  <c:v>37823</c:v>
                </c:pt>
                <c:pt idx="7">
                  <c:v>37823</c:v>
                </c:pt>
                <c:pt idx="8">
                  <c:v>37853</c:v>
                </c:pt>
                <c:pt idx="9">
                  <c:v>37853</c:v>
                </c:pt>
                <c:pt idx="10">
                  <c:v>38279</c:v>
                </c:pt>
                <c:pt idx="11">
                  <c:v>38922</c:v>
                </c:pt>
              </c:strCache>
            </c:strRef>
          </c:cat>
          <c:val>
            <c:numRef>
              <c:f>'Data- &gt;250 MMBTU Solid Fuel'!$X$21:$X$32</c:f>
              <c:numCache>
                <c:ptCount val="12"/>
                <c:pt idx="0">
                  <c:v>0.2</c:v>
                </c:pt>
                <c:pt idx="1">
                  <c:v>0.2</c:v>
                </c:pt>
                <c:pt idx="2">
                  <c:v>0.2</c:v>
                </c:pt>
                <c:pt idx="3">
                  <c:v>0.2</c:v>
                </c:pt>
                <c:pt idx="4">
                  <c:v>0.1</c:v>
                </c:pt>
                <c:pt idx="5">
                  <c:v>0.4</c:v>
                </c:pt>
                <c:pt idx="6">
                  <c:v>0.07</c:v>
                </c:pt>
                <c:pt idx="7">
                  <c:v>0.07</c:v>
                </c:pt>
                <c:pt idx="8">
                  <c:v>0.09</c:v>
                </c:pt>
                <c:pt idx="9">
                  <c:v>0.09</c:v>
                </c:pt>
                <c:pt idx="10">
                  <c:v>0.07</c:v>
                </c:pt>
                <c:pt idx="11">
                  <c:v>0.07000610873549175</c:v>
                </c:pt>
              </c:numCache>
            </c:numRef>
          </c:val>
          <c:smooth val="0"/>
        </c:ser>
        <c:marker val="1"/>
        <c:axId val="5459246"/>
        <c:axId val="49133215"/>
      </c:lineChart>
      <c:dateAx>
        <c:axId val="545924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9133215"/>
        <c:crosses val="autoZero"/>
        <c:auto val="0"/>
        <c:baseTimeUnit val="days"/>
        <c:majorUnit val="4"/>
        <c:majorTimeUnit val="months"/>
        <c:minorUnit val="2"/>
        <c:minorTimeUnit val="months"/>
        <c:noMultiLvlLbl val="0"/>
      </c:dateAx>
      <c:valAx>
        <c:axId val="49133215"/>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9246"/>
        <c:crossesAt val="1"/>
        <c:crossBetween val="between"/>
        <c:dispUnits/>
      </c:valAx>
      <c:spPr>
        <a:solidFill>
          <a:srgbClr val="C0C0C0"/>
        </a:solidFill>
        <a:ln w="12700">
          <a:solidFill>
            <a:srgbClr val="808080"/>
          </a:solidFill>
        </a:ln>
      </c:spPr>
    </c:plotArea>
    <c:legend>
      <c:legendPos val="b"/>
      <c:layout>
        <c:manualLayout>
          <c:xMode val="edge"/>
          <c:yMode val="edge"/>
          <c:x val="0.25925"/>
          <c:y val="0.938"/>
          <c:w val="0.610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Commercial &amp; Institutional Boilers (&lt;100 mmBtu), Solid Fuel Fired
BACT Determinations for NOx</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&lt;100 MMBTU Solid Fuel'!$N$2</c:f>
              <c:strCache>
                <c:ptCount val="1"/>
                <c:pt idx="0">
                  <c:v>Nitrogen Dioxide (NO2)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&lt;100 MMBTU Solid Fuel'!$F$2:$F$23</c:f>
              <c:strCache>
                <c:ptCount val="22"/>
                <c:pt idx="0">
                  <c:v>35829</c:v>
                </c:pt>
                <c:pt idx="1">
                  <c:v>35829</c:v>
                </c:pt>
                <c:pt idx="2">
                  <c:v>36488</c:v>
                </c:pt>
                <c:pt idx="3">
                  <c:v>36488</c:v>
                </c:pt>
                <c:pt idx="4">
                  <c:v>35699</c:v>
                </c:pt>
                <c:pt idx="5">
                  <c:v>35699</c:v>
                </c:pt>
                <c:pt idx="6">
                  <c:v>36082</c:v>
                </c:pt>
                <c:pt idx="7">
                  <c:v>36082</c:v>
                </c:pt>
                <c:pt idx="8">
                  <c:v>37162</c:v>
                </c:pt>
                <c:pt idx="9">
                  <c:v>37162</c:v>
                </c:pt>
                <c:pt idx="10">
                  <c:v>37567</c:v>
                </c:pt>
                <c:pt idx="11">
                  <c:v>37567</c:v>
                </c:pt>
                <c:pt idx="12">
                  <c:v>37727</c:v>
                </c:pt>
                <c:pt idx="13">
                  <c:v>37727</c:v>
                </c:pt>
                <c:pt idx="14">
                  <c:v>37853</c:v>
                </c:pt>
                <c:pt idx="15">
                  <c:v>37853</c:v>
                </c:pt>
                <c:pt idx="16">
                  <c:v>38155</c:v>
                </c:pt>
                <c:pt idx="17">
                  <c:v>38155</c:v>
                </c:pt>
                <c:pt idx="18">
                  <c:v>38155</c:v>
                </c:pt>
                <c:pt idx="19">
                  <c:v>38155</c:v>
                </c:pt>
                <c:pt idx="20">
                  <c:v>38155</c:v>
                </c:pt>
                <c:pt idx="21">
                  <c:v>38155</c:v>
                </c:pt>
              </c:strCache>
            </c:strRef>
          </c:cat>
          <c:val>
            <c:numRef>
              <c:f>'Data- &lt;100 MMBTU Solid Fuel'!$X$2:$X$23</c:f>
              <c:numCache>
                <c:ptCount val="22"/>
                <c:pt idx="0">
                  <c:v>0.23</c:v>
                </c:pt>
                <c:pt idx="1">
                  <c:v>0.23</c:v>
                </c:pt>
                <c:pt idx="2">
                  <c:v>0.604</c:v>
                </c:pt>
                <c:pt idx="3">
                  <c:v>0.604</c:v>
                </c:pt>
                <c:pt idx="4">
                  <c:v>0.25</c:v>
                </c:pt>
                <c:pt idx="5">
                  <c:v>0.25</c:v>
                </c:pt>
                <c:pt idx="6">
                  <c:v>0.3</c:v>
                </c:pt>
                <c:pt idx="7">
                  <c:v>0.3</c:v>
                </c:pt>
                <c:pt idx="8">
                  <c:v>1.43</c:v>
                </c:pt>
                <c:pt idx="9">
                  <c:v>1.43</c:v>
                </c:pt>
                <c:pt idx="10">
                  <c:v>0.3</c:v>
                </c:pt>
                <c:pt idx="11">
                  <c:v>0.3</c:v>
                </c:pt>
                <c:pt idx="12">
                  <c:v>0.5</c:v>
                </c:pt>
                <c:pt idx="13">
                  <c:v>0.5</c:v>
                </c:pt>
                <c:pt idx="14">
                  <c:v>0.3</c:v>
                </c:pt>
                <c:pt idx="15">
                  <c:v>0.3</c:v>
                </c:pt>
                <c:pt idx="16">
                  <c:v>0.23</c:v>
                </c:pt>
                <c:pt idx="17">
                  <c:v>0.34</c:v>
                </c:pt>
                <c:pt idx="18">
                  <c:v>0.23</c:v>
                </c:pt>
                <c:pt idx="19">
                  <c:v>0.34</c:v>
                </c:pt>
                <c:pt idx="20">
                  <c:v>0.23</c:v>
                </c:pt>
                <c:pt idx="21">
                  <c:v>0.34</c:v>
                </c:pt>
              </c:numCache>
            </c:numRef>
          </c:val>
          <c:smooth val="0"/>
        </c:ser>
        <c:marker val="1"/>
        <c:axId val="6594546"/>
        <c:axId val="59350915"/>
      </c:lineChart>
      <c:dateAx>
        <c:axId val="659454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9350915"/>
        <c:crosses val="autoZero"/>
        <c:auto val="0"/>
        <c:baseTimeUnit val="days"/>
        <c:majorUnit val="3"/>
        <c:majorTimeUnit val="months"/>
        <c:minorUnit val="1"/>
        <c:minorTimeUnit val="months"/>
        <c:noMultiLvlLbl val="0"/>
      </c:dateAx>
      <c:valAx>
        <c:axId val="5935091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Emission Rate (lb/mmbtu)</a:t>
                </a:r>
              </a:p>
            </c:rich>
          </c:tx>
          <c:layout>
            <c:manualLayout>
              <c:xMode val="factor"/>
              <c:yMode val="factor"/>
              <c:x val="-0.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4546"/>
        <c:crossesAt val="1"/>
        <c:crossBetween val="between"/>
        <c:dispUnits/>
      </c:valAx>
      <c:spPr>
        <a:solidFill>
          <a:srgbClr val="C0C0C0"/>
        </a:solidFill>
        <a:ln w="12700">
          <a:solidFill>
            <a:srgbClr val="808080"/>
          </a:solidFill>
        </a:ln>
      </c:spPr>
    </c:plotArea>
    <c:legend>
      <c:legendPos val="r"/>
      <c:layout>
        <c:manualLayout>
          <c:xMode val="edge"/>
          <c:yMode val="edge"/>
          <c:x val="0.1825"/>
          <c:y val="0.93075"/>
          <c:w val="0.6712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Commercial &amp; Institutional Boilers (&lt;100 mmBtu), Liquid Fuel Fired
BACT Determinations for NOx</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v>NOx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&lt;100 MMBTU - Liquid Fuel'!$F$23:$F$52</c:f>
              <c:strCache>
                <c:ptCount val="30"/>
                <c:pt idx="0">
                  <c:v>37704</c:v>
                </c:pt>
                <c:pt idx="1">
                  <c:v>37704</c:v>
                </c:pt>
                <c:pt idx="2">
                  <c:v>38183</c:v>
                </c:pt>
                <c:pt idx="3">
                  <c:v>38183</c:v>
                </c:pt>
                <c:pt idx="4">
                  <c:v>35444</c:v>
                </c:pt>
                <c:pt idx="5">
                  <c:v>35579</c:v>
                </c:pt>
                <c:pt idx="6">
                  <c:v>35796</c:v>
                </c:pt>
                <c:pt idx="7">
                  <c:v>35985</c:v>
                </c:pt>
                <c:pt idx="8">
                  <c:v>35985</c:v>
                </c:pt>
                <c:pt idx="9">
                  <c:v>36231</c:v>
                </c:pt>
                <c:pt idx="10">
                  <c:v>36504</c:v>
                </c:pt>
                <c:pt idx="11">
                  <c:v>36703</c:v>
                </c:pt>
                <c:pt idx="12">
                  <c:v>36703</c:v>
                </c:pt>
                <c:pt idx="13">
                  <c:v>36703</c:v>
                </c:pt>
                <c:pt idx="14">
                  <c:v>37188</c:v>
                </c:pt>
                <c:pt idx="15">
                  <c:v>37188</c:v>
                </c:pt>
                <c:pt idx="16">
                  <c:v>37224</c:v>
                </c:pt>
                <c:pt idx="17">
                  <c:v>37224</c:v>
                </c:pt>
                <c:pt idx="18">
                  <c:v>37398</c:v>
                </c:pt>
                <c:pt idx="19">
                  <c:v>37634</c:v>
                </c:pt>
                <c:pt idx="20">
                  <c:v>37634</c:v>
                </c:pt>
                <c:pt idx="21">
                  <c:v>37880</c:v>
                </c:pt>
                <c:pt idx="22">
                  <c:v>37880</c:v>
                </c:pt>
                <c:pt idx="23">
                  <c:v>37904</c:v>
                </c:pt>
                <c:pt idx="24">
                  <c:v>37938</c:v>
                </c:pt>
                <c:pt idx="25">
                  <c:v>38160</c:v>
                </c:pt>
                <c:pt idx="26">
                  <c:v>38160</c:v>
                </c:pt>
                <c:pt idx="27">
                  <c:v>38887</c:v>
                </c:pt>
                <c:pt idx="28">
                  <c:v>39205</c:v>
                </c:pt>
                <c:pt idx="29">
                  <c:v>39205</c:v>
                </c:pt>
              </c:strCache>
            </c:strRef>
          </c:cat>
          <c:val>
            <c:numRef>
              <c:f>'Data- &lt;100 MMBTU - Liquid Fuel'!$X$23:$X$52</c:f>
              <c:numCache>
                <c:ptCount val="30"/>
                <c:pt idx="0">
                  <c:v>0.14282407407407408</c:v>
                </c:pt>
                <c:pt idx="1">
                  <c:v>0.14282407407407408</c:v>
                </c:pt>
                <c:pt idx="2">
                  <c:v>0.058</c:v>
                </c:pt>
                <c:pt idx="3">
                  <c:v>0.058</c:v>
                </c:pt>
                <c:pt idx="4">
                  <c:v>0.1</c:v>
                </c:pt>
                <c:pt idx="5">
                  <c:v>0.2</c:v>
                </c:pt>
                <c:pt idx="6">
                  <c:v>0.17</c:v>
                </c:pt>
                <c:pt idx="7">
                  <c:v>0.038</c:v>
                </c:pt>
                <c:pt idx="8">
                  <c:v>0.21</c:v>
                </c:pt>
                <c:pt idx="9">
                  <c:v>0.3</c:v>
                </c:pt>
                <c:pt idx="10">
                  <c:v>0.084</c:v>
                </c:pt>
                <c:pt idx="11">
                  <c:v>0.14</c:v>
                </c:pt>
                <c:pt idx="12">
                  <c:v>0.69</c:v>
                </c:pt>
                <c:pt idx="13">
                  <c:v>0.85</c:v>
                </c:pt>
                <c:pt idx="14">
                  <c:v>0.1</c:v>
                </c:pt>
                <c:pt idx="15">
                  <c:v>0.1</c:v>
                </c:pt>
                <c:pt idx="16">
                  <c:v>0.106</c:v>
                </c:pt>
                <c:pt idx="17">
                  <c:v>0.106</c:v>
                </c:pt>
                <c:pt idx="18">
                  <c:v>1.4</c:v>
                </c:pt>
                <c:pt idx="19">
                  <c:v>0.045</c:v>
                </c:pt>
                <c:pt idx="20">
                  <c:v>0.059</c:v>
                </c:pt>
                <c:pt idx="21">
                  <c:v>0.14</c:v>
                </c:pt>
                <c:pt idx="22">
                  <c:v>0.14</c:v>
                </c:pt>
                <c:pt idx="23">
                  <c:v>0.15</c:v>
                </c:pt>
                <c:pt idx="24">
                  <c:v>0.09</c:v>
                </c:pt>
                <c:pt idx="25">
                  <c:v>0.1</c:v>
                </c:pt>
                <c:pt idx="26">
                  <c:v>0.1</c:v>
                </c:pt>
                <c:pt idx="27">
                  <c:v>0.115</c:v>
                </c:pt>
                <c:pt idx="28">
                  <c:v>0.072</c:v>
                </c:pt>
                <c:pt idx="29">
                  <c:v>0.072</c:v>
                </c:pt>
              </c:numCache>
            </c:numRef>
          </c:val>
          <c:smooth val="0"/>
        </c:ser>
        <c:marker val="1"/>
        <c:axId val="64396188"/>
        <c:axId val="42694781"/>
      </c:lineChart>
      <c:dateAx>
        <c:axId val="6439618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2694781"/>
        <c:crosses val="autoZero"/>
        <c:auto val="0"/>
        <c:baseTimeUnit val="days"/>
        <c:majorUnit val="4"/>
        <c:majorTimeUnit val="months"/>
        <c:minorUnit val="2"/>
        <c:minorTimeUnit val="months"/>
        <c:noMultiLvlLbl val="0"/>
      </c:dateAx>
      <c:valAx>
        <c:axId val="4269478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Emission Rate (lb/mmbtu)</a:t>
                </a:r>
              </a:p>
            </c:rich>
          </c:tx>
          <c:layout>
            <c:manualLayout>
              <c:xMode val="factor"/>
              <c:yMode val="factor"/>
              <c:x val="-0.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396188"/>
        <c:crossesAt val="1"/>
        <c:crossBetween val="between"/>
        <c:dispUnits/>
      </c:valAx>
      <c:spPr>
        <a:solidFill>
          <a:srgbClr val="C0C0C0"/>
        </a:solidFill>
        <a:ln w="12700">
          <a:solidFill>
            <a:srgbClr val="808080"/>
          </a:solidFill>
        </a:ln>
      </c:spPr>
    </c:plotArea>
    <c:legend>
      <c:legendPos val="b"/>
      <c:layout>
        <c:manualLayout>
          <c:xMode val="edge"/>
          <c:yMode val="edge"/>
          <c:x val="0.35225"/>
          <c:y val="0.93625"/>
          <c:w val="0.381"/>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Commercial &amp; Institutional Boilers (&lt;100 mmBtu), Natural Gas Fired
BACT Determinations for NOx</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&lt;100 MMBTU - Gaseous Fuel'!$O$405</c:f>
              <c:strCache>
                <c:ptCount val="1"/>
                <c:pt idx="0">
                  <c:v>Nitrogen Dioxide (NO2)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&lt;100 MMBTU - Gaseous Fuel'!$F$243:$F$510</c:f>
              <c:strCache>
                <c:ptCount val="268"/>
                <c:pt idx="0">
                  <c:v>35444</c:v>
                </c:pt>
                <c:pt idx="1">
                  <c:v>35445</c:v>
                </c:pt>
                <c:pt idx="2">
                  <c:v>35457</c:v>
                </c:pt>
                <c:pt idx="3">
                  <c:v>35474</c:v>
                </c:pt>
                <c:pt idx="4">
                  <c:v>35474</c:v>
                </c:pt>
                <c:pt idx="5">
                  <c:v>35474</c:v>
                </c:pt>
                <c:pt idx="6">
                  <c:v>35474</c:v>
                </c:pt>
                <c:pt idx="7">
                  <c:v>35474</c:v>
                </c:pt>
                <c:pt idx="8">
                  <c:v>35474</c:v>
                </c:pt>
                <c:pt idx="9">
                  <c:v>35489</c:v>
                </c:pt>
                <c:pt idx="10">
                  <c:v>35489</c:v>
                </c:pt>
                <c:pt idx="11">
                  <c:v>35489</c:v>
                </c:pt>
                <c:pt idx="12">
                  <c:v>35493</c:v>
                </c:pt>
                <c:pt idx="13">
                  <c:v>35570</c:v>
                </c:pt>
                <c:pt idx="14">
                  <c:v>35570</c:v>
                </c:pt>
                <c:pt idx="15">
                  <c:v>35570</c:v>
                </c:pt>
                <c:pt idx="16">
                  <c:v>35570</c:v>
                </c:pt>
                <c:pt idx="17">
                  <c:v>35570</c:v>
                </c:pt>
                <c:pt idx="18">
                  <c:v>35570</c:v>
                </c:pt>
                <c:pt idx="19">
                  <c:v>35579</c:v>
                </c:pt>
                <c:pt idx="20">
                  <c:v>35600</c:v>
                </c:pt>
                <c:pt idx="21">
                  <c:v>35600</c:v>
                </c:pt>
                <c:pt idx="22">
                  <c:v>35605</c:v>
                </c:pt>
                <c:pt idx="23">
                  <c:v>35737</c:v>
                </c:pt>
                <c:pt idx="24">
                  <c:v>35760</c:v>
                </c:pt>
                <c:pt idx="25">
                  <c:v>35794</c:v>
                </c:pt>
                <c:pt idx="26">
                  <c:v>35832</c:v>
                </c:pt>
                <c:pt idx="27">
                  <c:v>35839</c:v>
                </c:pt>
                <c:pt idx="28">
                  <c:v>35839</c:v>
                </c:pt>
                <c:pt idx="29">
                  <c:v>35839</c:v>
                </c:pt>
                <c:pt idx="30">
                  <c:v>35888</c:v>
                </c:pt>
                <c:pt idx="31">
                  <c:v>35912</c:v>
                </c:pt>
                <c:pt idx="32">
                  <c:v>35933</c:v>
                </c:pt>
                <c:pt idx="33">
                  <c:v>35933</c:v>
                </c:pt>
                <c:pt idx="34">
                  <c:v>35947</c:v>
                </c:pt>
                <c:pt idx="35">
                  <c:v>35985</c:v>
                </c:pt>
                <c:pt idx="36">
                  <c:v>36021</c:v>
                </c:pt>
                <c:pt idx="37">
                  <c:v>36067</c:v>
                </c:pt>
                <c:pt idx="38">
                  <c:v>36081</c:v>
                </c:pt>
                <c:pt idx="39">
                  <c:v>36095</c:v>
                </c:pt>
                <c:pt idx="40">
                  <c:v>36187</c:v>
                </c:pt>
                <c:pt idx="41">
                  <c:v>36196</c:v>
                </c:pt>
                <c:pt idx="42">
                  <c:v>36196</c:v>
                </c:pt>
                <c:pt idx="43">
                  <c:v>36286</c:v>
                </c:pt>
                <c:pt idx="44">
                  <c:v>36286</c:v>
                </c:pt>
                <c:pt idx="45">
                  <c:v>36348</c:v>
                </c:pt>
                <c:pt idx="46">
                  <c:v>36348</c:v>
                </c:pt>
                <c:pt idx="47">
                  <c:v>36389</c:v>
                </c:pt>
                <c:pt idx="48">
                  <c:v>36412</c:v>
                </c:pt>
                <c:pt idx="49">
                  <c:v>36432</c:v>
                </c:pt>
                <c:pt idx="50">
                  <c:v>36434</c:v>
                </c:pt>
                <c:pt idx="51">
                  <c:v>36437</c:v>
                </c:pt>
                <c:pt idx="52">
                  <c:v>36451</c:v>
                </c:pt>
                <c:pt idx="53">
                  <c:v>36476</c:v>
                </c:pt>
                <c:pt idx="54">
                  <c:v>36487</c:v>
                </c:pt>
                <c:pt idx="55">
                  <c:v>36496</c:v>
                </c:pt>
                <c:pt idx="56">
                  <c:v>36496</c:v>
                </c:pt>
                <c:pt idx="57">
                  <c:v>36501</c:v>
                </c:pt>
                <c:pt idx="58">
                  <c:v>36510</c:v>
                </c:pt>
                <c:pt idx="59">
                  <c:v>36510</c:v>
                </c:pt>
                <c:pt idx="60">
                  <c:v>36544</c:v>
                </c:pt>
                <c:pt idx="61">
                  <c:v>36546</c:v>
                </c:pt>
                <c:pt idx="62">
                  <c:v>36553</c:v>
                </c:pt>
                <c:pt idx="63">
                  <c:v>36566</c:v>
                </c:pt>
                <c:pt idx="64">
                  <c:v>36571</c:v>
                </c:pt>
                <c:pt idx="65">
                  <c:v>36571</c:v>
                </c:pt>
                <c:pt idx="66">
                  <c:v>36580</c:v>
                </c:pt>
                <c:pt idx="67">
                  <c:v>36585</c:v>
                </c:pt>
                <c:pt idx="68">
                  <c:v>36595</c:v>
                </c:pt>
                <c:pt idx="69">
                  <c:v>36600</c:v>
                </c:pt>
                <c:pt idx="70">
                  <c:v>36600</c:v>
                </c:pt>
                <c:pt idx="71">
                  <c:v>36601</c:v>
                </c:pt>
                <c:pt idx="72">
                  <c:v>36602</c:v>
                </c:pt>
                <c:pt idx="73">
                  <c:v>36606</c:v>
                </c:pt>
                <c:pt idx="74">
                  <c:v>36606</c:v>
                </c:pt>
                <c:pt idx="75">
                  <c:v>36619</c:v>
                </c:pt>
                <c:pt idx="76">
                  <c:v>36622</c:v>
                </c:pt>
                <c:pt idx="77">
                  <c:v>36647</c:v>
                </c:pt>
                <c:pt idx="78">
                  <c:v>36647</c:v>
                </c:pt>
                <c:pt idx="79">
                  <c:v>36648</c:v>
                </c:pt>
                <c:pt idx="80">
                  <c:v>36653</c:v>
                </c:pt>
                <c:pt idx="81">
                  <c:v>36656</c:v>
                </c:pt>
                <c:pt idx="82">
                  <c:v>36669</c:v>
                </c:pt>
                <c:pt idx="83">
                  <c:v>36719</c:v>
                </c:pt>
                <c:pt idx="84">
                  <c:v>36719</c:v>
                </c:pt>
                <c:pt idx="85">
                  <c:v>36732</c:v>
                </c:pt>
                <c:pt idx="86">
                  <c:v>36740</c:v>
                </c:pt>
                <c:pt idx="87">
                  <c:v>36740</c:v>
                </c:pt>
                <c:pt idx="88">
                  <c:v>36742</c:v>
                </c:pt>
                <c:pt idx="89">
                  <c:v>36832</c:v>
                </c:pt>
                <c:pt idx="90">
                  <c:v>36843</c:v>
                </c:pt>
                <c:pt idx="91">
                  <c:v>36881</c:v>
                </c:pt>
                <c:pt idx="92">
                  <c:v>36889</c:v>
                </c:pt>
                <c:pt idx="93">
                  <c:v>36889</c:v>
                </c:pt>
                <c:pt idx="94">
                  <c:v>36896</c:v>
                </c:pt>
                <c:pt idx="95">
                  <c:v>36896</c:v>
                </c:pt>
                <c:pt idx="96">
                  <c:v>36903</c:v>
                </c:pt>
                <c:pt idx="97">
                  <c:v>36910</c:v>
                </c:pt>
                <c:pt idx="98">
                  <c:v>36910</c:v>
                </c:pt>
                <c:pt idx="99">
                  <c:v>36913</c:v>
                </c:pt>
                <c:pt idx="100">
                  <c:v>36927</c:v>
                </c:pt>
                <c:pt idx="101">
                  <c:v>36937</c:v>
                </c:pt>
                <c:pt idx="102">
                  <c:v>36979</c:v>
                </c:pt>
                <c:pt idx="103">
                  <c:v>36983</c:v>
                </c:pt>
                <c:pt idx="104">
                  <c:v>37012</c:v>
                </c:pt>
                <c:pt idx="105">
                  <c:v>37020</c:v>
                </c:pt>
                <c:pt idx="106">
                  <c:v>37028</c:v>
                </c:pt>
                <c:pt idx="107">
                  <c:v>37043</c:v>
                </c:pt>
                <c:pt idx="108">
                  <c:v>37048</c:v>
                </c:pt>
                <c:pt idx="109">
                  <c:v>37085</c:v>
                </c:pt>
                <c:pt idx="110">
                  <c:v>37085</c:v>
                </c:pt>
                <c:pt idx="111">
                  <c:v>37085</c:v>
                </c:pt>
                <c:pt idx="112">
                  <c:v>37085</c:v>
                </c:pt>
                <c:pt idx="113">
                  <c:v>37085</c:v>
                </c:pt>
                <c:pt idx="114">
                  <c:v>37085</c:v>
                </c:pt>
                <c:pt idx="115">
                  <c:v>37112</c:v>
                </c:pt>
                <c:pt idx="116">
                  <c:v>37119</c:v>
                </c:pt>
                <c:pt idx="117">
                  <c:v>37124</c:v>
                </c:pt>
                <c:pt idx="118">
                  <c:v>37124</c:v>
                </c:pt>
                <c:pt idx="119">
                  <c:v>37133</c:v>
                </c:pt>
                <c:pt idx="120">
                  <c:v>37133</c:v>
                </c:pt>
                <c:pt idx="121">
                  <c:v>37138</c:v>
                </c:pt>
                <c:pt idx="122">
                  <c:v>37161</c:v>
                </c:pt>
                <c:pt idx="123">
                  <c:v>37161</c:v>
                </c:pt>
                <c:pt idx="124">
                  <c:v>37167</c:v>
                </c:pt>
                <c:pt idx="125">
                  <c:v>37169</c:v>
                </c:pt>
                <c:pt idx="126">
                  <c:v>37180</c:v>
                </c:pt>
                <c:pt idx="127">
                  <c:v>37186</c:v>
                </c:pt>
                <c:pt idx="128">
                  <c:v>37187</c:v>
                </c:pt>
                <c:pt idx="129">
                  <c:v>37187</c:v>
                </c:pt>
                <c:pt idx="130">
                  <c:v>37188</c:v>
                </c:pt>
                <c:pt idx="131">
                  <c:v>37189</c:v>
                </c:pt>
                <c:pt idx="132">
                  <c:v>37191</c:v>
                </c:pt>
                <c:pt idx="133">
                  <c:v>37193</c:v>
                </c:pt>
                <c:pt idx="134">
                  <c:v>37194</c:v>
                </c:pt>
                <c:pt idx="135">
                  <c:v>37200</c:v>
                </c:pt>
                <c:pt idx="136">
                  <c:v>37224</c:v>
                </c:pt>
                <c:pt idx="137">
                  <c:v>37224</c:v>
                </c:pt>
                <c:pt idx="138">
                  <c:v>37232</c:v>
                </c:pt>
                <c:pt idx="139">
                  <c:v>37232</c:v>
                </c:pt>
                <c:pt idx="140">
                  <c:v>37236</c:v>
                </c:pt>
                <c:pt idx="141">
                  <c:v>37239</c:v>
                </c:pt>
                <c:pt idx="142">
                  <c:v>37239</c:v>
                </c:pt>
                <c:pt idx="143">
                  <c:v>37239</c:v>
                </c:pt>
                <c:pt idx="144">
                  <c:v>37239</c:v>
                </c:pt>
                <c:pt idx="145">
                  <c:v>37252</c:v>
                </c:pt>
                <c:pt idx="146">
                  <c:v>37265</c:v>
                </c:pt>
                <c:pt idx="147">
                  <c:v>37281</c:v>
                </c:pt>
                <c:pt idx="148">
                  <c:v>37293</c:v>
                </c:pt>
                <c:pt idx="149">
                  <c:v>37299</c:v>
                </c:pt>
                <c:pt idx="150">
                  <c:v>37299</c:v>
                </c:pt>
                <c:pt idx="151">
                  <c:v>37299</c:v>
                </c:pt>
                <c:pt idx="152">
                  <c:v>37313</c:v>
                </c:pt>
                <c:pt idx="153">
                  <c:v>37313</c:v>
                </c:pt>
                <c:pt idx="154">
                  <c:v>37313</c:v>
                </c:pt>
                <c:pt idx="155">
                  <c:v>37347</c:v>
                </c:pt>
                <c:pt idx="156">
                  <c:v>37349</c:v>
                </c:pt>
                <c:pt idx="157">
                  <c:v>37349</c:v>
                </c:pt>
                <c:pt idx="158">
                  <c:v>37356</c:v>
                </c:pt>
                <c:pt idx="159">
                  <c:v>37382</c:v>
                </c:pt>
                <c:pt idx="160">
                  <c:v>37399</c:v>
                </c:pt>
                <c:pt idx="161">
                  <c:v>37399</c:v>
                </c:pt>
                <c:pt idx="162">
                  <c:v>37434</c:v>
                </c:pt>
                <c:pt idx="163">
                  <c:v>37420</c:v>
                </c:pt>
                <c:pt idx="164">
                  <c:v>37442</c:v>
                </c:pt>
                <c:pt idx="165">
                  <c:v>37449</c:v>
                </c:pt>
                <c:pt idx="166">
                  <c:v>37460</c:v>
                </c:pt>
                <c:pt idx="167">
                  <c:v>37491</c:v>
                </c:pt>
                <c:pt idx="168">
                  <c:v>37498</c:v>
                </c:pt>
                <c:pt idx="169">
                  <c:v>37505</c:v>
                </c:pt>
                <c:pt idx="170">
                  <c:v>37523</c:v>
                </c:pt>
                <c:pt idx="171">
                  <c:v>37537</c:v>
                </c:pt>
                <c:pt idx="172">
                  <c:v>37547</c:v>
                </c:pt>
                <c:pt idx="173">
                  <c:v>37547</c:v>
                </c:pt>
                <c:pt idx="174">
                  <c:v>37551</c:v>
                </c:pt>
                <c:pt idx="175">
                  <c:v>37552</c:v>
                </c:pt>
                <c:pt idx="176">
                  <c:v>37578</c:v>
                </c:pt>
                <c:pt idx="177">
                  <c:v>37581</c:v>
                </c:pt>
                <c:pt idx="178">
                  <c:v>37582</c:v>
                </c:pt>
                <c:pt idx="179">
                  <c:v>37591</c:v>
                </c:pt>
                <c:pt idx="180">
                  <c:v>37599</c:v>
                </c:pt>
                <c:pt idx="181">
                  <c:v>37599</c:v>
                </c:pt>
                <c:pt idx="182">
                  <c:v>37609</c:v>
                </c:pt>
                <c:pt idx="183">
                  <c:v>37609</c:v>
                </c:pt>
                <c:pt idx="184">
                  <c:v>37609</c:v>
                </c:pt>
                <c:pt idx="185">
                  <c:v>37610</c:v>
                </c:pt>
                <c:pt idx="186">
                  <c:v>37610</c:v>
                </c:pt>
                <c:pt idx="187">
                  <c:v>37613</c:v>
                </c:pt>
                <c:pt idx="188">
                  <c:v>37621</c:v>
                </c:pt>
                <c:pt idx="189">
                  <c:v>37624</c:v>
                </c:pt>
                <c:pt idx="190">
                  <c:v>37634</c:v>
                </c:pt>
                <c:pt idx="191">
                  <c:v>37635</c:v>
                </c:pt>
                <c:pt idx="192">
                  <c:v>37652</c:v>
                </c:pt>
                <c:pt idx="193">
                  <c:v>37652</c:v>
                </c:pt>
                <c:pt idx="194">
                  <c:v>37652</c:v>
                </c:pt>
                <c:pt idx="195">
                  <c:v>37652</c:v>
                </c:pt>
                <c:pt idx="196">
                  <c:v>37652</c:v>
                </c:pt>
                <c:pt idx="197">
                  <c:v>37657</c:v>
                </c:pt>
                <c:pt idx="198">
                  <c:v>37692</c:v>
                </c:pt>
                <c:pt idx="199">
                  <c:v>37701</c:v>
                </c:pt>
                <c:pt idx="200">
                  <c:v>37704</c:v>
                </c:pt>
                <c:pt idx="201">
                  <c:v>37704</c:v>
                </c:pt>
                <c:pt idx="202">
                  <c:v>37707</c:v>
                </c:pt>
                <c:pt idx="203">
                  <c:v>37725</c:v>
                </c:pt>
                <c:pt idx="204">
                  <c:v>37728</c:v>
                </c:pt>
                <c:pt idx="205">
                  <c:v>37781</c:v>
                </c:pt>
                <c:pt idx="206">
                  <c:v>37798</c:v>
                </c:pt>
                <c:pt idx="207">
                  <c:v>37824</c:v>
                </c:pt>
                <c:pt idx="208">
                  <c:v>37847</c:v>
                </c:pt>
                <c:pt idx="209">
                  <c:v>37868</c:v>
                </c:pt>
                <c:pt idx="210">
                  <c:v>37868</c:v>
                </c:pt>
                <c:pt idx="211">
                  <c:v>37880</c:v>
                </c:pt>
                <c:pt idx="212">
                  <c:v>37946</c:v>
                </c:pt>
                <c:pt idx="213">
                  <c:v>37959</c:v>
                </c:pt>
                <c:pt idx="214">
                  <c:v>37985</c:v>
                </c:pt>
                <c:pt idx="215">
                  <c:v>38007</c:v>
                </c:pt>
                <c:pt idx="216">
                  <c:v>38007</c:v>
                </c:pt>
                <c:pt idx="217">
                  <c:v>38007</c:v>
                </c:pt>
                <c:pt idx="218">
                  <c:v>38007</c:v>
                </c:pt>
                <c:pt idx="219">
                  <c:v>38020</c:v>
                </c:pt>
                <c:pt idx="220">
                  <c:v>38020</c:v>
                </c:pt>
                <c:pt idx="221">
                  <c:v>38034</c:v>
                </c:pt>
                <c:pt idx="222">
                  <c:v>38034</c:v>
                </c:pt>
                <c:pt idx="223">
                  <c:v>38034</c:v>
                </c:pt>
                <c:pt idx="224">
                  <c:v>38069</c:v>
                </c:pt>
                <c:pt idx="225">
                  <c:v>38082</c:v>
                </c:pt>
                <c:pt idx="226">
                  <c:v>38121</c:v>
                </c:pt>
                <c:pt idx="227">
                  <c:v>38147</c:v>
                </c:pt>
                <c:pt idx="228">
                  <c:v>38150</c:v>
                </c:pt>
                <c:pt idx="229">
                  <c:v>38155</c:v>
                </c:pt>
                <c:pt idx="230">
                  <c:v>38155</c:v>
                </c:pt>
                <c:pt idx="231">
                  <c:v>38160</c:v>
                </c:pt>
                <c:pt idx="232">
                  <c:v>38160</c:v>
                </c:pt>
                <c:pt idx="233">
                  <c:v>38160</c:v>
                </c:pt>
                <c:pt idx="234">
                  <c:v>38190</c:v>
                </c:pt>
                <c:pt idx="235">
                  <c:v>38183</c:v>
                </c:pt>
                <c:pt idx="236">
                  <c:v>38226</c:v>
                </c:pt>
                <c:pt idx="237">
                  <c:v>38273</c:v>
                </c:pt>
                <c:pt idx="238">
                  <c:v>38273</c:v>
                </c:pt>
                <c:pt idx="239">
                  <c:v>38279</c:v>
                </c:pt>
                <c:pt idx="240">
                  <c:v>38296</c:v>
                </c:pt>
                <c:pt idx="241">
                  <c:v>38313</c:v>
                </c:pt>
                <c:pt idx="242">
                  <c:v>38322</c:v>
                </c:pt>
                <c:pt idx="243">
                  <c:v>38349</c:v>
                </c:pt>
                <c:pt idx="244">
                  <c:v>38462</c:v>
                </c:pt>
                <c:pt idx="245">
                  <c:v>38509</c:v>
                </c:pt>
                <c:pt idx="246">
                  <c:v>38516</c:v>
                </c:pt>
                <c:pt idx="247">
                  <c:v>38560</c:v>
                </c:pt>
                <c:pt idx="248">
                  <c:v>38576</c:v>
                </c:pt>
                <c:pt idx="249">
                  <c:v>38576</c:v>
                </c:pt>
                <c:pt idx="250">
                  <c:v>38583</c:v>
                </c:pt>
                <c:pt idx="251">
                  <c:v>38583</c:v>
                </c:pt>
                <c:pt idx="252">
                  <c:v>38622</c:v>
                </c:pt>
                <c:pt idx="253">
                  <c:v>38786</c:v>
                </c:pt>
                <c:pt idx="254">
                  <c:v>38786</c:v>
                </c:pt>
                <c:pt idx="255">
                  <c:v>38853</c:v>
                </c:pt>
                <c:pt idx="256">
                  <c:v>38853</c:v>
                </c:pt>
                <c:pt idx="257">
                  <c:v>39086</c:v>
                </c:pt>
                <c:pt idx="258">
                  <c:v>39088</c:v>
                </c:pt>
                <c:pt idx="259">
                  <c:v>39205</c:v>
                </c:pt>
                <c:pt idx="260">
                  <c:v>39245</c:v>
                </c:pt>
                <c:pt idx="261">
                  <c:v>39245</c:v>
                </c:pt>
                <c:pt idx="262">
                  <c:v>39262</c:v>
                </c:pt>
                <c:pt idx="263">
                  <c:v>39311</c:v>
                </c:pt>
                <c:pt idx="264">
                  <c:v>39311</c:v>
                </c:pt>
                <c:pt idx="265">
                  <c:v>39311</c:v>
                </c:pt>
                <c:pt idx="266">
                  <c:v>39311</c:v>
                </c:pt>
                <c:pt idx="267">
                  <c:v>39311</c:v>
                </c:pt>
              </c:strCache>
            </c:strRef>
          </c:cat>
          <c:val>
            <c:numRef>
              <c:f>'Data &lt;100 MMBTU - Gaseous Fuel'!$X$243:$X$510</c:f>
              <c:numCache>
                <c:ptCount val="268"/>
                <c:pt idx="0">
                  <c:v>0.011</c:v>
                </c:pt>
                <c:pt idx="1">
                  <c:v>0.012</c:v>
                </c:pt>
                <c:pt idx="2">
                  <c:v>0</c:v>
                </c:pt>
                <c:pt idx="3">
                  <c:v>0.04</c:v>
                </c:pt>
                <c:pt idx="4">
                  <c:v>0.04</c:v>
                </c:pt>
                <c:pt idx="5">
                  <c:v>0.04</c:v>
                </c:pt>
                <c:pt idx="6">
                  <c:v>0.04</c:v>
                </c:pt>
                <c:pt idx="7">
                  <c:v>0.1</c:v>
                </c:pt>
                <c:pt idx="8">
                  <c:v>0.04</c:v>
                </c:pt>
                <c:pt idx="9">
                  <c:v>0.0913</c:v>
                </c:pt>
                <c:pt idx="10">
                  <c:v>0.0193</c:v>
                </c:pt>
                <c:pt idx="11">
                  <c:v>0.0913</c:v>
                </c:pt>
                <c:pt idx="12">
                  <c:v>0</c:v>
                </c:pt>
                <c:pt idx="17">
                  <c:v>0.14</c:v>
                </c:pt>
                <c:pt idx="19">
                  <c:v>0.1</c:v>
                </c:pt>
                <c:pt idx="20">
                  <c:v>0.03</c:v>
                </c:pt>
                <c:pt idx="21">
                  <c:v>0.03</c:v>
                </c:pt>
                <c:pt idx="22">
                  <c:v>0.2</c:v>
                </c:pt>
                <c:pt idx="23">
                  <c:v>0.06</c:v>
                </c:pt>
                <c:pt idx="24">
                  <c:v>0.1</c:v>
                </c:pt>
                <c:pt idx="25">
                  <c:v>0.0295</c:v>
                </c:pt>
                <c:pt idx="26">
                  <c:v>0.038</c:v>
                </c:pt>
                <c:pt idx="28">
                  <c:v>0.05</c:v>
                </c:pt>
                <c:pt idx="29">
                  <c:v>0.043</c:v>
                </c:pt>
                <c:pt idx="30">
                  <c:v>0.10048055919615552</c:v>
                </c:pt>
                <c:pt idx="31">
                  <c:v>0.18</c:v>
                </c:pt>
                <c:pt idx="32">
                  <c:v>0.03</c:v>
                </c:pt>
                <c:pt idx="33">
                  <c:v>0.03</c:v>
                </c:pt>
                <c:pt idx="34">
                  <c:v>0.18</c:v>
                </c:pt>
                <c:pt idx="35">
                  <c:v>0.21</c:v>
                </c:pt>
                <c:pt idx="36">
                  <c:v>0.0365</c:v>
                </c:pt>
                <c:pt idx="38">
                  <c:v>0.06</c:v>
                </c:pt>
                <c:pt idx="39">
                  <c:v>0.042</c:v>
                </c:pt>
                <c:pt idx="40">
                  <c:v>0.089</c:v>
                </c:pt>
                <c:pt idx="41">
                  <c:v>0.12</c:v>
                </c:pt>
                <c:pt idx="42">
                  <c:v>0.4</c:v>
                </c:pt>
                <c:pt idx="43">
                  <c:v>0.05</c:v>
                </c:pt>
                <c:pt idx="44">
                  <c:v>0.05</c:v>
                </c:pt>
                <c:pt idx="45">
                  <c:v>0.1</c:v>
                </c:pt>
                <c:pt idx="46">
                  <c:v>0.1</c:v>
                </c:pt>
                <c:pt idx="48">
                  <c:v>0.018</c:v>
                </c:pt>
                <c:pt idx="49">
                  <c:v>0.035</c:v>
                </c:pt>
                <c:pt idx="50">
                  <c:v>0.049</c:v>
                </c:pt>
                <c:pt idx="51">
                  <c:v>0.0608</c:v>
                </c:pt>
                <c:pt idx="52">
                  <c:v>0.009</c:v>
                </c:pt>
                <c:pt idx="53">
                  <c:v>0.024</c:v>
                </c:pt>
                <c:pt idx="54">
                  <c:v>0.0085</c:v>
                </c:pt>
                <c:pt idx="55">
                  <c:v>0.015</c:v>
                </c:pt>
                <c:pt idx="56">
                  <c:v>0.0085</c:v>
                </c:pt>
                <c:pt idx="58">
                  <c:v>0.011</c:v>
                </c:pt>
                <c:pt idx="59">
                  <c:v>0.01</c:v>
                </c:pt>
                <c:pt idx="60">
                  <c:v>0.035</c:v>
                </c:pt>
                <c:pt idx="61">
                  <c:v>0.08</c:v>
                </c:pt>
                <c:pt idx="62">
                  <c:v>0.018</c:v>
                </c:pt>
                <c:pt idx="63">
                  <c:v>0.13</c:v>
                </c:pt>
                <c:pt idx="64">
                  <c:v>0.015</c:v>
                </c:pt>
                <c:pt idx="65">
                  <c:v>0.037</c:v>
                </c:pt>
                <c:pt idx="66">
                  <c:v>0.1</c:v>
                </c:pt>
                <c:pt idx="67">
                  <c:v>0.035</c:v>
                </c:pt>
                <c:pt idx="68">
                  <c:v>0.015</c:v>
                </c:pt>
                <c:pt idx="69">
                  <c:v>0.011</c:v>
                </c:pt>
                <c:pt idx="70">
                  <c:v>0.015</c:v>
                </c:pt>
                <c:pt idx="71">
                  <c:v>0.015</c:v>
                </c:pt>
                <c:pt idx="72">
                  <c:v>0.015</c:v>
                </c:pt>
                <c:pt idx="73">
                  <c:v>0.08</c:v>
                </c:pt>
                <c:pt idx="74">
                  <c:v>0.08</c:v>
                </c:pt>
                <c:pt idx="75">
                  <c:v>0.1</c:v>
                </c:pt>
                <c:pt idx="76">
                  <c:v>0.015</c:v>
                </c:pt>
                <c:pt idx="80">
                  <c:v>0.04</c:v>
                </c:pt>
                <c:pt idx="81">
                  <c:v>0.04</c:v>
                </c:pt>
                <c:pt idx="82">
                  <c:v>0.05</c:v>
                </c:pt>
                <c:pt idx="83">
                  <c:v>0.009</c:v>
                </c:pt>
                <c:pt idx="85">
                  <c:v>0.12</c:v>
                </c:pt>
                <c:pt idx="86">
                  <c:v>0.035</c:v>
                </c:pt>
                <c:pt idx="87">
                  <c:v>0.12</c:v>
                </c:pt>
                <c:pt idx="89">
                  <c:v>0.1</c:v>
                </c:pt>
                <c:pt idx="91">
                  <c:v>0.15636363636363637</c:v>
                </c:pt>
                <c:pt idx="92">
                  <c:v>0.12</c:v>
                </c:pt>
                <c:pt idx="93">
                  <c:v>0.03</c:v>
                </c:pt>
                <c:pt idx="94">
                  <c:v>0.036</c:v>
                </c:pt>
                <c:pt idx="95">
                  <c:v>0.036</c:v>
                </c:pt>
                <c:pt idx="96">
                  <c:v>0.05</c:v>
                </c:pt>
                <c:pt idx="97">
                  <c:v>0.1</c:v>
                </c:pt>
                <c:pt idx="98">
                  <c:v>0.15</c:v>
                </c:pt>
                <c:pt idx="100">
                  <c:v>0.08</c:v>
                </c:pt>
                <c:pt idx="101">
                  <c:v>0.033</c:v>
                </c:pt>
                <c:pt idx="102">
                  <c:v>0.036</c:v>
                </c:pt>
                <c:pt idx="103">
                  <c:v>0.12</c:v>
                </c:pt>
                <c:pt idx="104">
                  <c:v>0.1</c:v>
                </c:pt>
                <c:pt idx="105">
                  <c:v>0.049</c:v>
                </c:pt>
                <c:pt idx="106">
                  <c:v>0.049</c:v>
                </c:pt>
                <c:pt idx="107">
                  <c:v>0.118</c:v>
                </c:pt>
                <c:pt idx="108">
                  <c:v>0.049</c:v>
                </c:pt>
                <c:pt idx="109">
                  <c:v>0.05</c:v>
                </c:pt>
                <c:pt idx="110">
                  <c:v>0.08</c:v>
                </c:pt>
                <c:pt idx="111">
                  <c:v>0.08</c:v>
                </c:pt>
                <c:pt idx="112">
                  <c:v>0.08</c:v>
                </c:pt>
                <c:pt idx="113">
                  <c:v>0.05</c:v>
                </c:pt>
                <c:pt idx="114">
                  <c:v>0.06</c:v>
                </c:pt>
                <c:pt idx="115">
                  <c:v>0.034</c:v>
                </c:pt>
                <c:pt idx="116">
                  <c:v>0.1</c:v>
                </c:pt>
                <c:pt idx="117">
                  <c:v>0.035</c:v>
                </c:pt>
                <c:pt idx="118">
                  <c:v>0.155</c:v>
                </c:pt>
                <c:pt idx="119">
                  <c:v>0.035</c:v>
                </c:pt>
                <c:pt idx="120">
                  <c:v>0.035</c:v>
                </c:pt>
                <c:pt idx="122">
                  <c:v>0.015</c:v>
                </c:pt>
                <c:pt idx="124">
                  <c:v>0.096</c:v>
                </c:pt>
                <c:pt idx="125">
                  <c:v>0.08</c:v>
                </c:pt>
                <c:pt idx="126">
                  <c:v>0.1</c:v>
                </c:pt>
                <c:pt idx="127">
                  <c:v>0.05</c:v>
                </c:pt>
                <c:pt idx="130">
                  <c:v>0.12</c:v>
                </c:pt>
                <c:pt idx="131">
                  <c:v>0.036</c:v>
                </c:pt>
                <c:pt idx="133">
                  <c:v>0.15</c:v>
                </c:pt>
                <c:pt idx="135">
                  <c:v>0.015</c:v>
                </c:pt>
                <c:pt idx="136">
                  <c:v>0.0352</c:v>
                </c:pt>
                <c:pt idx="137">
                  <c:v>0.053</c:v>
                </c:pt>
                <c:pt idx="139">
                  <c:v>0.049</c:v>
                </c:pt>
                <c:pt idx="140">
                  <c:v>0.108</c:v>
                </c:pt>
                <c:pt idx="141">
                  <c:v>0.0913</c:v>
                </c:pt>
                <c:pt idx="142">
                  <c:v>0.913</c:v>
                </c:pt>
                <c:pt idx="143">
                  <c:v>0.0913</c:v>
                </c:pt>
                <c:pt idx="144">
                  <c:v>0.036</c:v>
                </c:pt>
                <c:pt idx="145">
                  <c:v>0.08</c:v>
                </c:pt>
                <c:pt idx="146">
                  <c:v>0.049</c:v>
                </c:pt>
                <c:pt idx="147">
                  <c:v>0.1</c:v>
                </c:pt>
                <c:pt idx="149">
                  <c:v>0.01</c:v>
                </c:pt>
                <c:pt idx="150">
                  <c:v>0.1</c:v>
                </c:pt>
                <c:pt idx="152">
                  <c:v>0.12</c:v>
                </c:pt>
                <c:pt idx="153">
                  <c:v>0.04</c:v>
                </c:pt>
                <c:pt idx="154">
                  <c:v>0.04</c:v>
                </c:pt>
                <c:pt idx="155">
                  <c:v>0.035</c:v>
                </c:pt>
                <c:pt idx="156">
                  <c:v>0.084</c:v>
                </c:pt>
                <c:pt idx="157">
                  <c:v>0.06</c:v>
                </c:pt>
                <c:pt idx="158">
                  <c:v>0.05</c:v>
                </c:pt>
                <c:pt idx="159">
                  <c:v>0.075</c:v>
                </c:pt>
                <c:pt idx="160">
                  <c:v>0.094</c:v>
                </c:pt>
                <c:pt idx="161">
                  <c:v>0.094</c:v>
                </c:pt>
                <c:pt idx="162">
                  <c:v>0.036</c:v>
                </c:pt>
                <c:pt idx="163">
                  <c:v>0.035</c:v>
                </c:pt>
                <c:pt idx="165">
                  <c:v>0.05</c:v>
                </c:pt>
                <c:pt idx="166">
                  <c:v>0.034</c:v>
                </c:pt>
                <c:pt idx="167">
                  <c:v>0.04</c:v>
                </c:pt>
                <c:pt idx="169">
                  <c:v>0.05</c:v>
                </c:pt>
                <c:pt idx="170">
                  <c:v>0.05</c:v>
                </c:pt>
                <c:pt idx="172">
                  <c:v>0.035</c:v>
                </c:pt>
                <c:pt idx="173">
                  <c:v>0.044</c:v>
                </c:pt>
                <c:pt idx="174">
                  <c:v>0.036</c:v>
                </c:pt>
                <c:pt idx="175">
                  <c:v>0.037</c:v>
                </c:pt>
                <c:pt idx="176">
                  <c:v>0.036</c:v>
                </c:pt>
                <c:pt idx="177">
                  <c:v>0.08</c:v>
                </c:pt>
                <c:pt idx="178">
                  <c:v>0.098</c:v>
                </c:pt>
                <c:pt idx="180">
                  <c:v>0.12</c:v>
                </c:pt>
                <c:pt idx="181">
                  <c:v>0.08</c:v>
                </c:pt>
                <c:pt idx="182">
                  <c:v>0.1</c:v>
                </c:pt>
                <c:pt idx="183">
                  <c:v>0.1</c:v>
                </c:pt>
                <c:pt idx="184">
                  <c:v>0.13</c:v>
                </c:pt>
                <c:pt idx="185">
                  <c:v>0.049</c:v>
                </c:pt>
                <c:pt idx="186">
                  <c:v>0.049</c:v>
                </c:pt>
                <c:pt idx="187">
                  <c:v>0.14</c:v>
                </c:pt>
                <c:pt idx="189">
                  <c:v>0.23</c:v>
                </c:pt>
                <c:pt idx="190">
                  <c:v>0.04</c:v>
                </c:pt>
                <c:pt idx="192">
                  <c:v>0.15</c:v>
                </c:pt>
                <c:pt idx="193">
                  <c:v>0.118</c:v>
                </c:pt>
                <c:pt idx="194">
                  <c:v>0.116</c:v>
                </c:pt>
                <c:pt idx="195">
                  <c:v>0.06</c:v>
                </c:pt>
                <c:pt idx="196">
                  <c:v>0.0967</c:v>
                </c:pt>
                <c:pt idx="197">
                  <c:v>0.095</c:v>
                </c:pt>
                <c:pt idx="199">
                  <c:v>0.05</c:v>
                </c:pt>
                <c:pt idx="200">
                  <c:v>0.14</c:v>
                </c:pt>
                <c:pt idx="201">
                  <c:v>0.055</c:v>
                </c:pt>
                <c:pt idx="202">
                  <c:v>0.04</c:v>
                </c:pt>
                <c:pt idx="204">
                  <c:v>0.37</c:v>
                </c:pt>
                <c:pt idx="205">
                  <c:v>0.11</c:v>
                </c:pt>
                <c:pt idx="206">
                  <c:v>0.049</c:v>
                </c:pt>
                <c:pt idx="207">
                  <c:v>0.036111111111111115</c:v>
                </c:pt>
                <c:pt idx="208">
                  <c:v>0.035</c:v>
                </c:pt>
                <c:pt idx="209">
                  <c:v>0.027</c:v>
                </c:pt>
                <c:pt idx="210">
                  <c:v>0.036</c:v>
                </c:pt>
                <c:pt idx="211">
                  <c:v>0.08</c:v>
                </c:pt>
                <c:pt idx="212">
                  <c:v>0.035</c:v>
                </c:pt>
                <c:pt idx="213">
                  <c:v>0.036</c:v>
                </c:pt>
                <c:pt idx="214">
                  <c:v>0.035</c:v>
                </c:pt>
                <c:pt idx="215">
                  <c:v>0.04</c:v>
                </c:pt>
                <c:pt idx="216">
                  <c:v>0.04</c:v>
                </c:pt>
                <c:pt idx="217">
                  <c:v>0.04</c:v>
                </c:pt>
                <c:pt idx="218">
                  <c:v>0.04</c:v>
                </c:pt>
                <c:pt idx="219">
                  <c:v>0.035</c:v>
                </c:pt>
                <c:pt idx="220">
                  <c:v>0.155</c:v>
                </c:pt>
                <c:pt idx="221">
                  <c:v>0.0528</c:v>
                </c:pt>
                <c:pt idx="222">
                  <c:v>0.051</c:v>
                </c:pt>
                <c:pt idx="223">
                  <c:v>0.143</c:v>
                </c:pt>
                <c:pt idx="224">
                  <c:v>0.035</c:v>
                </c:pt>
                <c:pt idx="225">
                  <c:v>0.045</c:v>
                </c:pt>
                <c:pt idx="226">
                  <c:v>0.035</c:v>
                </c:pt>
                <c:pt idx="227">
                  <c:v>0.05</c:v>
                </c:pt>
                <c:pt idx="228">
                  <c:v>0.035</c:v>
                </c:pt>
                <c:pt idx="229">
                  <c:v>0.13</c:v>
                </c:pt>
                <c:pt idx="230">
                  <c:v>0.1</c:v>
                </c:pt>
                <c:pt idx="231">
                  <c:v>0.05</c:v>
                </c:pt>
                <c:pt idx="232">
                  <c:v>0.064</c:v>
                </c:pt>
                <c:pt idx="233">
                  <c:v>0.147</c:v>
                </c:pt>
                <c:pt idx="234">
                  <c:v>0.08</c:v>
                </c:pt>
                <c:pt idx="235">
                  <c:v>0.04</c:v>
                </c:pt>
                <c:pt idx="236">
                  <c:v>0.036</c:v>
                </c:pt>
                <c:pt idx="237">
                  <c:v>0.141</c:v>
                </c:pt>
                <c:pt idx="238">
                  <c:v>0.1</c:v>
                </c:pt>
                <c:pt idx="239">
                  <c:v>0.09733333333333333</c:v>
                </c:pt>
                <c:pt idx="241">
                  <c:v>0.35</c:v>
                </c:pt>
                <c:pt idx="242">
                  <c:v>0.37</c:v>
                </c:pt>
                <c:pt idx="243">
                  <c:v>0.035</c:v>
                </c:pt>
                <c:pt idx="244">
                  <c:v>0.1</c:v>
                </c:pt>
                <c:pt idx="245">
                  <c:v>0.095</c:v>
                </c:pt>
                <c:pt idx="246">
                  <c:v>0.118</c:v>
                </c:pt>
                <c:pt idx="247">
                  <c:v>0.009</c:v>
                </c:pt>
                <c:pt idx="248">
                  <c:v>0.012</c:v>
                </c:pt>
                <c:pt idx="249">
                  <c:v>0.036</c:v>
                </c:pt>
                <c:pt idx="250">
                  <c:v>0.095</c:v>
                </c:pt>
                <c:pt idx="251">
                  <c:v>0.08</c:v>
                </c:pt>
                <c:pt idx="256">
                  <c:v>0.101</c:v>
                </c:pt>
                <c:pt idx="257">
                  <c:v>0.035</c:v>
                </c:pt>
                <c:pt idx="259">
                  <c:v>0.035</c:v>
                </c:pt>
                <c:pt idx="260">
                  <c:v>0.035</c:v>
                </c:pt>
                <c:pt idx="261">
                  <c:v>0.067</c:v>
                </c:pt>
                <c:pt idx="262">
                  <c:v>0.04</c:v>
                </c:pt>
                <c:pt idx="263">
                  <c:v>0.11</c:v>
                </c:pt>
                <c:pt idx="264">
                  <c:v>0.11</c:v>
                </c:pt>
                <c:pt idx="265">
                  <c:v>0.11</c:v>
                </c:pt>
                <c:pt idx="266">
                  <c:v>0.11</c:v>
                </c:pt>
                <c:pt idx="267">
                  <c:v>0.035</c:v>
                </c:pt>
              </c:numCache>
            </c:numRef>
          </c:val>
          <c:smooth val="0"/>
        </c:ser>
        <c:marker val="1"/>
        <c:axId val="48708710"/>
        <c:axId val="35725207"/>
      </c:lineChart>
      <c:dateAx>
        <c:axId val="4870871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35725207"/>
        <c:crosses val="autoZero"/>
        <c:auto val="0"/>
        <c:baseTimeUnit val="days"/>
        <c:majorUnit val="6"/>
        <c:majorTimeUnit val="months"/>
        <c:minorUnit val="3"/>
        <c:minorTimeUnit val="months"/>
        <c:noMultiLvlLbl val="0"/>
      </c:dateAx>
      <c:valAx>
        <c:axId val="35725207"/>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Emission Rate (lb/mmbtu)</a:t>
                </a:r>
              </a:p>
            </c:rich>
          </c:tx>
          <c:layout>
            <c:manualLayout>
              <c:xMode val="factor"/>
              <c:yMode val="factor"/>
              <c:x val="-0.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08710"/>
        <c:crossesAt val="1"/>
        <c:crossBetween val="between"/>
        <c:dispUnits/>
      </c:valAx>
      <c:spPr>
        <a:solidFill>
          <a:srgbClr val="C0C0C0"/>
        </a:solidFill>
        <a:ln w="12700">
          <a:solidFill>
            <a:srgbClr val="808080"/>
          </a:solidFill>
        </a:ln>
      </c:spPr>
    </c:plotArea>
    <c:legend>
      <c:legendPos val="b"/>
      <c:layout>
        <c:manualLayout>
          <c:xMode val="edge"/>
          <c:yMode val="edge"/>
          <c:x val="0.2085"/>
          <c:y val="0.94175"/>
          <c:w val="0.67"/>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Commercial Boilers (&lt;100 mmBTU/hr), Gas Fired
Annual Average NOx Determination</a:t>
            </a:r>
          </a:p>
        </c:rich>
      </c:tx>
      <c:layout/>
      <c:spPr>
        <a:noFill/>
        <a:ln>
          <a:noFill/>
        </a:ln>
      </c:spPr>
    </c:title>
    <c:plotArea>
      <c:layout>
        <c:manualLayout>
          <c:xMode val="edge"/>
          <c:yMode val="edge"/>
          <c:x val="0.0435"/>
          <c:y val="0.14725"/>
          <c:w val="0.9455"/>
          <c:h val="0.789"/>
        </c:manualLayout>
      </c:layout>
      <c:barChart>
        <c:barDir val="col"/>
        <c:grouping val="clustered"/>
        <c:varyColors val="0"/>
        <c:ser>
          <c:idx val="2"/>
          <c:order val="0"/>
          <c:tx>
            <c:strRef>
              <c:f>'Data &lt;100 MMBTU - Gaseous Fuel'!$D$1077</c:f>
              <c:strCache>
                <c:ptCount val="1"/>
                <c:pt idx="0">
                  <c:v>lb/mmbtu</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000000"/>
                </a:solidFill>
              </a:ln>
            </c:spPr>
            <c:trendlineType val="linear"/>
            <c:dispEq val="0"/>
            <c:dispRSqr val="0"/>
          </c:trendline>
          <c:cat>
            <c:numRef>
              <c:f>'Data &lt;100 MMBTU - Gaseous Fuel'!$A$1078:$A$1088</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'Data &lt;100 MMBTU - Gaseous Fuel'!$D$1078:$D$1088</c:f>
              <c:numCache>
                <c:ptCount val="11"/>
                <c:pt idx="0">
                  <c:v>0.046707692307692325</c:v>
                </c:pt>
                <c:pt idx="1">
                  <c:v>0.07142718279972539</c:v>
                </c:pt>
                <c:pt idx="2">
                  <c:v>0.05788999999999998</c:v>
                </c:pt>
                <c:pt idx="3">
                  <c:v>0.04754010695187166</c:v>
                </c:pt>
                <c:pt idx="4">
                  <c:v>0.07536153846153847</c:v>
                </c:pt>
                <c:pt idx="5">
                  <c:v>0.05534883720930233</c:v>
                </c:pt>
                <c:pt idx="6">
                  <c:v>0.07845427350427349</c:v>
                </c:pt>
                <c:pt idx="7">
                  <c:v>0.08748735632183911</c:v>
                </c:pt>
                <c:pt idx="8">
                  <c:v>0.06055555555555555</c:v>
                </c:pt>
                <c:pt idx="9">
                  <c:v>0.02525</c:v>
                </c:pt>
                <c:pt idx="10">
                  <c:v>0.06245454545454546</c:v>
                </c:pt>
              </c:numCache>
            </c:numRef>
          </c:val>
        </c:ser>
        <c:axId val="53091408"/>
        <c:axId val="8060625"/>
      </c:barChart>
      <c:catAx>
        <c:axId val="5309140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060625"/>
        <c:crosses val="autoZero"/>
        <c:auto val="1"/>
        <c:lblOffset val="100"/>
        <c:tickLblSkip val="1"/>
        <c:noMultiLvlLbl val="0"/>
      </c:catAx>
      <c:valAx>
        <c:axId val="806062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NOx Emission Rate (lb/mmbtu)</a:t>
                </a:r>
              </a:p>
            </c:rich>
          </c:tx>
          <c:layout>
            <c:manualLayout>
              <c:xMode val="factor"/>
              <c:yMode val="factor"/>
              <c:x val="-0.002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9140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Utility &amp; Large Industrial Boilers (&gt;250 mmBtu), Solid Fuel Fired
BACT Determinations for Particluate Matter</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&gt;250 MMBTU Solid Fuel'!$N$2</c:f>
              <c:strCache>
                <c:ptCount val="1"/>
                <c:pt idx="0">
                  <c:v>Particulate Matter (PM)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&gt;250 MMBTU Solid Fuel'!$F$2:$F$17</c:f>
              <c:strCache>
                <c:ptCount val="16"/>
                <c:pt idx="0">
                  <c:v>35985</c:v>
                </c:pt>
                <c:pt idx="1">
                  <c:v>35985</c:v>
                </c:pt>
                <c:pt idx="2">
                  <c:v>35985</c:v>
                </c:pt>
                <c:pt idx="3">
                  <c:v>37193</c:v>
                </c:pt>
                <c:pt idx="4">
                  <c:v>37302</c:v>
                </c:pt>
                <c:pt idx="5">
                  <c:v>37302</c:v>
                </c:pt>
                <c:pt idx="6">
                  <c:v>37823</c:v>
                </c:pt>
                <c:pt idx="7">
                  <c:v>37823</c:v>
                </c:pt>
                <c:pt idx="8">
                  <c:v>37853</c:v>
                </c:pt>
                <c:pt idx="9">
                  <c:v>37853</c:v>
                </c:pt>
                <c:pt idx="10">
                  <c:v>38273</c:v>
                </c:pt>
                <c:pt idx="11">
                  <c:v>38273</c:v>
                </c:pt>
                <c:pt idx="12">
                  <c:v>38279</c:v>
                </c:pt>
                <c:pt idx="13">
                  <c:v>38279</c:v>
                </c:pt>
                <c:pt idx="14">
                  <c:v>38922</c:v>
                </c:pt>
                <c:pt idx="15">
                  <c:v>39038</c:v>
                </c:pt>
              </c:strCache>
            </c:strRef>
          </c:cat>
          <c:val>
            <c:numRef>
              <c:f>'Data- &gt;250 MMBTU Solid Fuel'!$X$2:$X$17</c:f>
              <c:numCache>
                <c:ptCount val="16"/>
                <c:pt idx="0">
                  <c:v>0.24</c:v>
                </c:pt>
                <c:pt idx="1">
                  <c:v>0.24</c:v>
                </c:pt>
                <c:pt idx="2">
                  <c:v>0.24</c:v>
                </c:pt>
                <c:pt idx="3">
                  <c:v>0.03</c:v>
                </c:pt>
                <c:pt idx="4">
                  <c:v>0.15</c:v>
                </c:pt>
                <c:pt idx="5">
                  <c:v>0.14</c:v>
                </c:pt>
                <c:pt idx="6">
                  <c:v>0.015</c:v>
                </c:pt>
                <c:pt idx="7">
                  <c:v>0.015</c:v>
                </c:pt>
                <c:pt idx="8">
                  <c:v>0.018</c:v>
                </c:pt>
                <c:pt idx="9">
                  <c:v>0.018</c:v>
                </c:pt>
                <c:pt idx="10">
                  <c:v>0.05</c:v>
                </c:pt>
                <c:pt idx="11">
                  <c:v>0.025</c:v>
                </c:pt>
                <c:pt idx="12">
                  <c:v>0.02</c:v>
                </c:pt>
                <c:pt idx="13">
                  <c:v>0.018</c:v>
                </c:pt>
                <c:pt idx="14">
                  <c:v>0.015027489309712889</c:v>
                </c:pt>
                <c:pt idx="15">
                  <c:v>0.13852242744063326</c:v>
                </c:pt>
              </c:numCache>
            </c:numRef>
          </c:val>
          <c:smooth val="0"/>
        </c:ser>
        <c:marker val="1"/>
        <c:axId val="39545752"/>
        <c:axId val="20367449"/>
      </c:lineChart>
      <c:dateAx>
        <c:axId val="3954575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0367449"/>
        <c:crosses val="autoZero"/>
        <c:auto val="0"/>
        <c:baseTimeUnit val="days"/>
        <c:majorUnit val="4"/>
        <c:majorTimeUnit val="months"/>
        <c:minorUnit val="2"/>
        <c:minorTimeUnit val="months"/>
        <c:noMultiLvlLbl val="0"/>
      </c:dateAx>
      <c:valAx>
        <c:axId val="20367449"/>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45752"/>
        <c:crossesAt val="1"/>
        <c:crossBetween val="between"/>
        <c:dispUnits/>
      </c:valAx>
      <c:spPr>
        <a:solidFill>
          <a:srgbClr val="C0C0C0"/>
        </a:solidFill>
        <a:ln w="12700">
          <a:solidFill>
            <a:srgbClr val="808080"/>
          </a:solidFill>
        </a:ln>
      </c:spPr>
    </c:plotArea>
    <c:legend>
      <c:legendPos val="b"/>
      <c:layout>
        <c:manualLayout>
          <c:xMode val="edge"/>
          <c:yMode val="edge"/>
          <c:x val="0.25925"/>
          <c:y val="0.938"/>
          <c:w val="0.610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Utility &amp; Large Industrial Boilers (&gt;250 mmBtu), Solid Fuel Fired
BACT Determinations for Sulfur Dioxide</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&gt;250 MMBTU Solid Fuel'!$N$35</c:f>
              <c:strCache>
                <c:ptCount val="1"/>
                <c:pt idx="0">
                  <c:v>Sulfur Dioxide (SO2)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&gt;250 MMBTU Solid Fuel'!$F$35:$F$45</c:f>
              <c:strCache>
                <c:ptCount val="11"/>
                <c:pt idx="0">
                  <c:v>35985</c:v>
                </c:pt>
                <c:pt idx="1">
                  <c:v>35985</c:v>
                </c:pt>
                <c:pt idx="2">
                  <c:v>35985</c:v>
                </c:pt>
                <c:pt idx="3">
                  <c:v>37193</c:v>
                </c:pt>
                <c:pt idx="4">
                  <c:v>37302</c:v>
                </c:pt>
                <c:pt idx="5">
                  <c:v>37823</c:v>
                </c:pt>
                <c:pt idx="6">
                  <c:v>37823</c:v>
                </c:pt>
                <c:pt idx="7">
                  <c:v>37853</c:v>
                </c:pt>
                <c:pt idx="8">
                  <c:v>37853</c:v>
                </c:pt>
                <c:pt idx="9">
                  <c:v>38279</c:v>
                </c:pt>
                <c:pt idx="10">
                  <c:v>38922</c:v>
                </c:pt>
              </c:strCache>
            </c:strRef>
          </c:cat>
          <c:val>
            <c:numRef>
              <c:f>'Data- &gt;250 MMBTU Solid Fuel'!$X$35:$X$45</c:f>
              <c:numCache>
                <c:ptCount val="11"/>
                <c:pt idx="0">
                  <c:v>0.002</c:v>
                </c:pt>
                <c:pt idx="1">
                  <c:v>0.002</c:v>
                </c:pt>
                <c:pt idx="2">
                  <c:v>0.002</c:v>
                </c:pt>
                <c:pt idx="3">
                  <c:v>0.022</c:v>
                </c:pt>
                <c:pt idx="4">
                  <c:v>0.47</c:v>
                </c:pt>
                <c:pt idx="5">
                  <c:v>0.12</c:v>
                </c:pt>
                <c:pt idx="6">
                  <c:v>0.12</c:v>
                </c:pt>
                <c:pt idx="7">
                  <c:v>0.16</c:v>
                </c:pt>
                <c:pt idx="8">
                  <c:v>0.16</c:v>
                </c:pt>
                <c:pt idx="9">
                  <c:v>0.1</c:v>
                </c:pt>
                <c:pt idx="10">
                  <c:v>0.11997556505803299</c:v>
                </c:pt>
              </c:numCache>
            </c:numRef>
          </c:val>
          <c:smooth val="0"/>
        </c:ser>
        <c:marker val="1"/>
        <c:axId val="49089314"/>
        <c:axId val="39150643"/>
      </c:lineChart>
      <c:dateAx>
        <c:axId val="4908931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39150643"/>
        <c:crosses val="autoZero"/>
        <c:auto val="0"/>
        <c:baseTimeUnit val="days"/>
        <c:majorUnit val="4"/>
        <c:majorTimeUnit val="months"/>
        <c:minorUnit val="2"/>
        <c:minorTimeUnit val="months"/>
        <c:noMultiLvlLbl val="0"/>
      </c:dateAx>
      <c:valAx>
        <c:axId val="39150643"/>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89314"/>
        <c:crossesAt val="1"/>
        <c:crossBetween val="between"/>
        <c:dispUnits/>
      </c:valAx>
      <c:spPr>
        <a:solidFill>
          <a:srgbClr val="C0C0C0"/>
        </a:solidFill>
        <a:ln w="12700">
          <a:solidFill>
            <a:srgbClr val="808080"/>
          </a:solidFill>
        </a:ln>
      </c:spPr>
    </c:plotArea>
    <c:legend>
      <c:legendPos val="b"/>
      <c:layout>
        <c:manualLayout>
          <c:xMode val="edge"/>
          <c:yMode val="edge"/>
          <c:x val="0.25925"/>
          <c:y val="0.938"/>
          <c:w val="0.610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Utility &amp; Large Industrial Boilers (&gt;250 mmBtu), Solid Fuel Fired
BACT Determinations for Carbon Monoxide</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&gt;250 MMBTU Solid Fuel'!$N$48</c:f>
              <c:strCache>
                <c:ptCount val="1"/>
                <c:pt idx="0">
                  <c:v>Carbon Monoxide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&gt;250 MMBTU Solid Fuel'!$F$48:$F$60</c:f>
              <c:strCache>
                <c:ptCount val="13"/>
                <c:pt idx="0">
                  <c:v>35985</c:v>
                </c:pt>
                <c:pt idx="1">
                  <c:v>35985</c:v>
                </c:pt>
                <c:pt idx="2">
                  <c:v>35985</c:v>
                </c:pt>
                <c:pt idx="3">
                  <c:v>37193</c:v>
                </c:pt>
                <c:pt idx="4">
                  <c:v>37302</c:v>
                </c:pt>
                <c:pt idx="5">
                  <c:v>37823</c:v>
                </c:pt>
                <c:pt idx="6">
                  <c:v>37823</c:v>
                </c:pt>
                <c:pt idx="7">
                  <c:v>37853</c:v>
                </c:pt>
                <c:pt idx="8">
                  <c:v>37853</c:v>
                </c:pt>
                <c:pt idx="9">
                  <c:v>38273</c:v>
                </c:pt>
                <c:pt idx="10">
                  <c:v>38273</c:v>
                </c:pt>
                <c:pt idx="11">
                  <c:v>38279</c:v>
                </c:pt>
                <c:pt idx="12">
                  <c:v>38922</c:v>
                </c:pt>
              </c:strCache>
            </c:strRef>
          </c:cat>
          <c:val>
            <c:numRef>
              <c:f>'Data- &gt;250 MMBTU Solid Fuel'!$X$48:$X$60</c:f>
              <c:numCache>
                <c:ptCount val="13"/>
                <c:pt idx="0">
                  <c:v>0.63</c:v>
                </c:pt>
                <c:pt idx="1">
                  <c:v>0.63</c:v>
                </c:pt>
                <c:pt idx="2">
                  <c:v>0.63</c:v>
                </c:pt>
                <c:pt idx="3">
                  <c:v>0.1</c:v>
                </c:pt>
                <c:pt idx="4">
                  <c:v>0.44</c:v>
                </c:pt>
                <c:pt idx="5">
                  <c:v>0.15</c:v>
                </c:pt>
                <c:pt idx="6">
                  <c:v>0.15</c:v>
                </c:pt>
                <c:pt idx="7">
                  <c:v>0.16</c:v>
                </c:pt>
                <c:pt idx="8">
                  <c:v>0.16</c:v>
                </c:pt>
                <c:pt idx="11">
                  <c:v>0.15</c:v>
                </c:pt>
                <c:pt idx="12">
                  <c:v>0.15003054367745877</c:v>
                </c:pt>
              </c:numCache>
            </c:numRef>
          </c:val>
          <c:smooth val="0"/>
        </c:ser>
        <c:marker val="1"/>
        <c:axId val="16811468"/>
        <c:axId val="17085485"/>
      </c:lineChart>
      <c:dateAx>
        <c:axId val="1681146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7085485"/>
        <c:crosses val="autoZero"/>
        <c:auto val="0"/>
        <c:baseTimeUnit val="days"/>
        <c:majorUnit val="4"/>
        <c:majorTimeUnit val="months"/>
        <c:minorUnit val="2"/>
        <c:minorTimeUnit val="months"/>
        <c:noMultiLvlLbl val="0"/>
      </c:dateAx>
      <c:valAx>
        <c:axId val="17085485"/>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11468"/>
        <c:crossesAt val="1"/>
        <c:crossBetween val="between"/>
        <c:dispUnits/>
      </c:valAx>
      <c:spPr>
        <a:solidFill>
          <a:srgbClr val="C0C0C0"/>
        </a:solidFill>
        <a:ln w="12700">
          <a:solidFill>
            <a:srgbClr val="808080"/>
          </a:solidFill>
        </a:ln>
      </c:spPr>
    </c:plotArea>
    <c:legend>
      <c:legendPos val="b"/>
      <c:layout>
        <c:manualLayout>
          <c:xMode val="edge"/>
          <c:yMode val="edge"/>
          <c:x val="0.2555"/>
          <c:y val="0.938"/>
          <c:w val="0.610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Utility &amp; Large Industrial Boilers (&gt;250 mmBtu), Solid Fuel Fired
BACT Determinations for Volatile Organic Compounds</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strRef>
              <c:f>'Data- &gt;250 MMBTU Solid Fuel'!$N$63</c:f>
              <c:strCache>
                <c:ptCount val="1"/>
                <c:pt idx="0">
                  <c:v>Volatile Organic Compounds (VOC)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 &gt;250 MMBTU Solid Fuel'!$F$63:$F$73</c:f>
              <c:strCache>
                <c:ptCount val="11"/>
                <c:pt idx="0">
                  <c:v>35970</c:v>
                </c:pt>
                <c:pt idx="1">
                  <c:v>37193</c:v>
                </c:pt>
                <c:pt idx="2">
                  <c:v>37302</c:v>
                </c:pt>
                <c:pt idx="3">
                  <c:v>37823</c:v>
                </c:pt>
                <c:pt idx="4">
                  <c:v>37823</c:v>
                </c:pt>
                <c:pt idx="5">
                  <c:v>37853</c:v>
                </c:pt>
                <c:pt idx="6">
                  <c:v>37853</c:v>
                </c:pt>
                <c:pt idx="7">
                  <c:v>38273</c:v>
                </c:pt>
                <c:pt idx="8">
                  <c:v>38273</c:v>
                </c:pt>
                <c:pt idx="9">
                  <c:v>38279</c:v>
                </c:pt>
                <c:pt idx="10">
                  <c:v>38922</c:v>
                </c:pt>
              </c:strCache>
            </c:strRef>
          </c:cat>
          <c:val>
            <c:numRef>
              <c:f>'Data- &gt;250 MMBTU Solid Fuel'!$X$63:$X$73</c:f>
              <c:numCache>
                <c:ptCount val="11"/>
                <c:pt idx="0">
                  <c:v>0.006</c:v>
                </c:pt>
                <c:pt idx="2">
                  <c:v>0.18</c:v>
                </c:pt>
                <c:pt idx="3">
                  <c:v>0.003</c:v>
                </c:pt>
                <c:pt idx="4">
                  <c:v>0.003</c:v>
                </c:pt>
                <c:pt idx="5">
                  <c:v>0.02</c:v>
                </c:pt>
                <c:pt idx="6">
                  <c:v>0.02</c:v>
                </c:pt>
                <c:pt idx="7">
                  <c:v>0.01</c:v>
                </c:pt>
                <c:pt idx="8">
                  <c:v>0.05</c:v>
                </c:pt>
                <c:pt idx="9">
                  <c:v>0.0036</c:v>
                </c:pt>
                <c:pt idx="10">
                  <c:v>0.0035430665852168603</c:v>
                </c:pt>
              </c:numCache>
            </c:numRef>
          </c:val>
          <c:smooth val="0"/>
        </c:ser>
        <c:marker val="1"/>
        <c:axId val="19551638"/>
        <c:axId val="41747015"/>
      </c:lineChart>
      <c:dateAx>
        <c:axId val="1955163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1747015"/>
        <c:crosses val="autoZero"/>
        <c:auto val="0"/>
        <c:baseTimeUnit val="days"/>
        <c:majorUnit val="4"/>
        <c:majorTimeUnit val="months"/>
        <c:minorUnit val="2"/>
        <c:minorTimeUnit val="months"/>
        <c:noMultiLvlLbl val="0"/>
      </c:dateAx>
      <c:valAx>
        <c:axId val="41747015"/>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51638"/>
        <c:crossesAt val="1"/>
        <c:crossBetween val="between"/>
        <c:dispUnits/>
      </c:valAx>
      <c:spPr>
        <a:solidFill>
          <a:srgbClr val="C0C0C0"/>
        </a:solidFill>
        <a:ln w="12700">
          <a:solidFill>
            <a:srgbClr val="808080"/>
          </a:solidFill>
        </a:ln>
      </c:spPr>
    </c:plotArea>
    <c:legend>
      <c:legendPos val="b"/>
      <c:layout>
        <c:manualLayout>
          <c:xMode val="edge"/>
          <c:yMode val="edge"/>
          <c:x val="0.25925"/>
          <c:y val="0.938"/>
          <c:w val="0.610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Large Gas Fired Boiliers (&gt;250 MMBtu)
BACT Determinations for NOx</a:t>
            </a:r>
          </a:p>
        </c:rich>
      </c:tx>
      <c:layout/>
      <c:spPr>
        <a:noFill/>
        <a:ln>
          <a:noFill/>
        </a:ln>
      </c:spPr>
    </c:title>
    <c:plotArea>
      <c:layout>
        <c:manualLayout>
          <c:xMode val="edge"/>
          <c:yMode val="edge"/>
          <c:x val="0.04325"/>
          <c:y val="0.10925"/>
          <c:w val="0.94575"/>
          <c:h val="0.78125"/>
        </c:manualLayout>
      </c:layout>
      <c:lineChart>
        <c:grouping val="standard"/>
        <c:varyColors val="0"/>
        <c:ser>
          <c:idx val="0"/>
          <c:order val="0"/>
          <c:tx>
            <c:v>NOx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strRef>
              <c:f>'Data-&gt;250 MMBTU Gas Boilers'!$F$2:$F$69</c:f>
              <c:strCache>
                <c:ptCount val="67"/>
                <c:pt idx="0">
                  <c:v>35796</c:v>
                </c:pt>
                <c:pt idx="1">
                  <c:v>35972</c:v>
                </c:pt>
                <c:pt idx="2">
                  <c:v>36384</c:v>
                </c:pt>
                <c:pt idx="3">
                  <c:v>36384</c:v>
                </c:pt>
                <c:pt idx="4">
                  <c:v>36579</c:v>
                </c:pt>
                <c:pt idx="5">
                  <c:v>36889</c:v>
                </c:pt>
                <c:pt idx="6">
                  <c:v>36986</c:v>
                </c:pt>
                <c:pt idx="7">
                  <c:v>36986</c:v>
                </c:pt>
                <c:pt idx="8">
                  <c:v>36986</c:v>
                </c:pt>
                <c:pt idx="9">
                  <c:v>36986</c:v>
                </c:pt>
                <c:pt idx="10">
                  <c:v>36986</c:v>
                </c:pt>
                <c:pt idx="11">
                  <c:v>36986</c:v>
                </c:pt>
                <c:pt idx="12">
                  <c:v>36986</c:v>
                </c:pt>
                <c:pt idx="13">
                  <c:v>36986</c:v>
                </c:pt>
                <c:pt idx="14">
                  <c:v>36986</c:v>
                </c:pt>
                <c:pt idx="15">
                  <c:v>36986</c:v>
                </c:pt>
                <c:pt idx="16">
                  <c:v>36986</c:v>
                </c:pt>
                <c:pt idx="17">
                  <c:v>36986</c:v>
                </c:pt>
                <c:pt idx="18">
                  <c:v>36986</c:v>
                </c:pt>
                <c:pt idx="19">
                  <c:v>36990</c:v>
                </c:pt>
                <c:pt idx="20">
                  <c:v>37266</c:v>
                </c:pt>
                <c:pt idx="21">
                  <c:v>37281</c:v>
                </c:pt>
                <c:pt idx="22">
                  <c:v>37281</c:v>
                </c:pt>
                <c:pt idx="23">
                  <c:v>37329</c:v>
                </c:pt>
                <c:pt idx="24">
                  <c:v>37329</c:v>
                </c:pt>
                <c:pt idx="25">
                  <c:v>37329</c:v>
                </c:pt>
                <c:pt idx="26">
                  <c:v>37329</c:v>
                </c:pt>
                <c:pt idx="27">
                  <c:v>37578</c:v>
                </c:pt>
                <c:pt idx="28">
                  <c:v>37578</c:v>
                </c:pt>
                <c:pt idx="29">
                  <c:v>37578</c:v>
                </c:pt>
                <c:pt idx="30">
                  <c:v>37959</c:v>
                </c:pt>
                <c:pt idx="31">
                  <c:v>37985</c:v>
                </c:pt>
                <c:pt idx="32">
                  <c:v>37991</c:v>
                </c:pt>
                <c:pt idx="33">
                  <c:v>38160</c:v>
                </c:pt>
                <c:pt idx="34">
                  <c:v>38293</c:v>
                </c:pt>
                <c:pt idx="35">
                  <c:v>38293</c:v>
                </c:pt>
                <c:pt idx="36">
                  <c:v>38456</c:v>
                </c:pt>
                <c:pt idx="37">
                  <c:v>38456</c:v>
                </c:pt>
                <c:pt idx="38">
                  <c:v>38456</c:v>
                </c:pt>
                <c:pt idx="39">
                  <c:v>38456</c:v>
                </c:pt>
                <c:pt idx="40">
                  <c:v>38456</c:v>
                </c:pt>
                <c:pt idx="41">
                  <c:v>38456</c:v>
                </c:pt>
                <c:pt idx="42">
                  <c:v>38456</c:v>
                </c:pt>
                <c:pt idx="43">
                  <c:v>38456</c:v>
                </c:pt>
                <c:pt idx="44">
                  <c:v>38456</c:v>
                </c:pt>
                <c:pt idx="45">
                  <c:v>38456</c:v>
                </c:pt>
                <c:pt idx="46">
                  <c:v>38462</c:v>
                </c:pt>
                <c:pt idx="47">
                  <c:v>38462</c:v>
                </c:pt>
                <c:pt idx="48">
                  <c:v>38462</c:v>
                </c:pt>
                <c:pt idx="49">
                  <c:v>38481</c:v>
                </c:pt>
                <c:pt idx="50">
                  <c:v>38481</c:v>
                </c:pt>
                <c:pt idx="51">
                  <c:v>38481</c:v>
                </c:pt>
                <c:pt idx="52">
                  <c:v>38481</c:v>
                </c:pt>
                <c:pt idx="53">
                  <c:v>38509</c:v>
                </c:pt>
                <c:pt idx="54">
                  <c:v>39078</c:v>
                </c:pt>
                <c:pt idx="55">
                  <c:v>39078</c:v>
                </c:pt>
                <c:pt idx="56">
                  <c:v>39078</c:v>
                </c:pt>
                <c:pt idx="57">
                  <c:v>39078</c:v>
                </c:pt>
                <c:pt idx="58">
                  <c:v>39078</c:v>
                </c:pt>
                <c:pt idx="59">
                  <c:v>39078</c:v>
                </c:pt>
                <c:pt idx="60">
                  <c:v>39078</c:v>
                </c:pt>
                <c:pt idx="61">
                  <c:v>39078</c:v>
                </c:pt>
                <c:pt idx="62">
                  <c:v>39121</c:v>
                </c:pt>
                <c:pt idx="63">
                  <c:v>39121</c:v>
                </c:pt>
                <c:pt idx="64">
                  <c:v>39121</c:v>
                </c:pt>
                <c:pt idx="65">
                  <c:v>39121</c:v>
                </c:pt>
                <c:pt idx="66">
                  <c:v>39210</c:v>
                </c:pt>
              </c:strCache>
            </c:strRef>
          </c:cat>
          <c:val>
            <c:numRef>
              <c:f>'Data-&gt;250 MMBTU Gas Boilers'!$X$2:$X$68</c:f>
              <c:numCache>
                <c:ptCount val="67"/>
                <c:pt idx="0">
                  <c:v>0.115</c:v>
                </c:pt>
                <c:pt idx="1">
                  <c:v>0.06</c:v>
                </c:pt>
                <c:pt idx="2">
                  <c:v>0.081</c:v>
                </c:pt>
                <c:pt idx="3">
                  <c:v>0.081</c:v>
                </c:pt>
                <c:pt idx="4">
                  <c:v>0.1</c:v>
                </c:pt>
                <c:pt idx="5">
                  <c:v>0.007</c:v>
                </c:pt>
                <c:pt idx="7">
                  <c:v>0.177</c:v>
                </c:pt>
                <c:pt idx="8">
                  <c:v>0.1</c:v>
                </c:pt>
                <c:pt idx="9">
                  <c:v>0.177</c:v>
                </c:pt>
                <c:pt idx="10">
                  <c:v>0.177</c:v>
                </c:pt>
                <c:pt idx="11">
                  <c:v>0.177</c:v>
                </c:pt>
                <c:pt idx="12">
                  <c:v>0.177</c:v>
                </c:pt>
                <c:pt idx="13">
                  <c:v>0.177</c:v>
                </c:pt>
                <c:pt idx="14">
                  <c:v>0.06</c:v>
                </c:pt>
                <c:pt idx="15">
                  <c:v>0.08</c:v>
                </c:pt>
                <c:pt idx="16">
                  <c:v>0.08</c:v>
                </c:pt>
                <c:pt idx="17">
                  <c:v>0.08</c:v>
                </c:pt>
                <c:pt idx="18">
                  <c:v>0.08</c:v>
                </c:pt>
                <c:pt idx="19">
                  <c:v>0.04</c:v>
                </c:pt>
                <c:pt idx="20">
                  <c:v>0.079</c:v>
                </c:pt>
                <c:pt idx="21">
                  <c:v>0.1</c:v>
                </c:pt>
                <c:pt idx="22">
                  <c:v>0.1</c:v>
                </c:pt>
                <c:pt idx="23">
                  <c:v>0.08</c:v>
                </c:pt>
                <c:pt idx="24">
                  <c:v>0.08</c:v>
                </c:pt>
                <c:pt idx="25">
                  <c:v>0.08</c:v>
                </c:pt>
                <c:pt idx="26">
                  <c:v>0.08</c:v>
                </c:pt>
                <c:pt idx="27">
                  <c:v>0.3</c:v>
                </c:pt>
                <c:pt idx="28">
                  <c:v>0.2</c:v>
                </c:pt>
                <c:pt idx="29">
                  <c:v>0.61</c:v>
                </c:pt>
                <c:pt idx="31">
                  <c:v>0.47</c:v>
                </c:pt>
                <c:pt idx="32">
                  <c:v>0.06</c:v>
                </c:pt>
                <c:pt idx="33">
                  <c:v>0.096</c:v>
                </c:pt>
                <c:pt idx="36">
                  <c:v>0.0125</c:v>
                </c:pt>
                <c:pt idx="37">
                  <c:v>0.0125</c:v>
                </c:pt>
                <c:pt idx="38">
                  <c:v>0.0125</c:v>
                </c:pt>
                <c:pt idx="39">
                  <c:v>0.0125</c:v>
                </c:pt>
                <c:pt idx="40">
                  <c:v>0.0125</c:v>
                </c:pt>
                <c:pt idx="41">
                  <c:v>0.0125</c:v>
                </c:pt>
                <c:pt idx="42">
                  <c:v>0.0125</c:v>
                </c:pt>
                <c:pt idx="43">
                  <c:v>0.0125</c:v>
                </c:pt>
                <c:pt idx="44">
                  <c:v>0.0125</c:v>
                </c:pt>
                <c:pt idx="45">
                  <c:v>0.0125</c:v>
                </c:pt>
                <c:pt idx="46">
                  <c:v>0.028</c:v>
                </c:pt>
                <c:pt idx="48">
                  <c:v>0.1202020202020202</c:v>
                </c:pt>
                <c:pt idx="49">
                  <c:v>0.1212</c:v>
                </c:pt>
                <c:pt idx="50">
                  <c:v>0.08008</c:v>
                </c:pt>
                <c:pt idx="51">
                  <c:v>0.07715999999999999</c:v>
                </c:pt>
                <c:pt idx="52">
                  <c:v>0.075</c:v>
                </c:pt>
                <c:pt idx="53">
                  <c:v>0.01080368906455863</c:v>
                </c:pt>
                <c:pt idx="54">
                  <c:v>0.0125</c:v>
                </c:pt>
                <c:pt idx="55">
                  <c:v>0.0125</c:v>
                </c:pt>
                <c:pt idx="56">
                  <c:v>0.03</c:v>
                </c:pt>
                <c:pt idx="57">
                  <c:v>0.2</c:v>
                </c:pt>
                <c:pt idx="58">
                  <c:v>0.0125</c:v>
                </c:pt>
                <c:pt idx="59">
                  <c:v>0.0125</c:v>
                </c:pt>
                <c:pt idx="60">
                  <c:v>0.03</c:v>
                </c:pt>
                <c:pt idx="61">
                  <c:v>0.2</c:v>
                </c:pt>
                <c:pt idx="62">
                  <c:v>0.04</c:v>
                </c:pt>
                <c:pt idx="63">
                  <c:v>0.08</c:v>
                </c:pt>
                <c:pt idx="64">
                  <c:v>0.08</c:v>
                </c:pt>
                <c:pt idx="65">
                  <c:v>0.04</c:v>
                </c:pt>
                <c:pt idx="66">
                  <c:v>0.03</c:v>
                </c:pt>
              </c:numCache>
            </c:numRef>
          </c:val>
          <c:smooth val="0"/>
        </c:ser>
        <c:marker val="1"/>
        <c:axId val="40178816"/>
        <c:axId val="26065025"/>
      </c:lineChart>
      <c:dateAx>
        <c:axId val="4017881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6065025"/>
        <c:crosses val="autoZero"/>
        <c:auto val="0"/>
        <c:baseTimeUnit val="days"/>
        <c:majorUnit val="4"/>
        <c:majorTimeUnit val="months"/>
        <c:minorUnit val="2"/>
        <c:minorTimeUnit val="months"/>
        <c:noMultiLvlLbl val="0"/>
      </c:dateAx>
      <c:valAx>
        <c:axId val="2606502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lb/mmbtu</a:t>
                </a:r>
              </a:p>
            </c:rich>
          </c:tx>
          <c:layout>
            <c:manualLayout>
              <c:xMode val="factor"/>
              <c:yMode val="factor"/>
              <c:x val="-0.002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178816"/>
        <c:crossesAt val="1"/>
        <c:crossBetween val="between"/>
        <c:dispUnits/>
      </c:valAx>
      <c:spPr>
        <a:solidFill>
          <a:srgbClr val="C0C0C0"/>
        </a:solidFill>
        <a:ln w="12700">
          <a:solidFill>
            <a:srgbClr val="808080"/>
          </a:solidFill>
        </a:ln>
      </c:spPr>
    </c:plotArea>
    <c:legend>
      <c:legendPos val="r"/>
      <c:layout>
        <c:manualLayout>
          <c:xMode val="edge"/>
          <c:yMode val="edge"/>
          <c:x val="0.36475"/>
          <c:y val="0.9345"/>
          <c:w val="0.337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Industrial Boilers (100 - 250 mmBtu) Solid Fuel Fired
BACT Determinations for NOx</a:t>
            </a:r>
          </a:p>
        </c:rich>
      </c:tx>
      <c:layout/>
      <c:spPr>
        <a:noFill/>
        <a:ln>
          <a:noFill/>
        </a:ln>
      </c:spPr>
    </c:title>
    <c:plotArea>
      <c:layout>
        <c:manualLayout>
          <c:xMode val="edge"/>
          <c:yMode val="edge"/>
          <c:x val="0.04075"/>
          <c:y val="0.10925"/>
          <c:w val="0.94825"/>
          <c:h val="0.78125"/>
        </c:manualLayout>
      </c:layout>
      <c:lineChart>
        <c:grouping val="standard"/>
        <c:varyColors val="0"/>
        <c:ser>
          <c:idx val="23"/>
          <c:order val="0"/>
          <c:tx>
            <c:strRef>
              <c:f>'Data - 100-250 MMBTU Solid Fuel'!$N$2</c:f>
              <c:strCache>
                <c:ptCount val="1"/>
                <c:pt idx="0">
                  <c:v>Nitrogen Oxides (NOx)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trendline>
            <c:spPr>
              <a:ln w="25400">
                <a:solidFill>
                  <a:srgbClr val="000000"/>
                </a:solidFill>
              </a:ln>
            </c:spPr>
            <c:trendlineType val="linear"/>
            <c:dispEq val="0"/>
            <c:dispRSqr val="0"/>
          </c:trendline>
          <c:cat>
            <c:strRef>
              <c:f>'Data - 100-250 MMBTU Solid Fuel'!$F$2:$F$14</c:f>
              <c:strCache>
                <c:ptCount val="13"/>
                <c:pt idx="0">
                  <c:v>35592</c:v>
                </c:pt>
                <c:pt idx="1">
                  <c:v>35970</c:v>
                </c:pt>
                <c:pt idx="2">
                  <c:v>35970</c:v>
                </c:pt>
                <c:pt idx="3">
                  <c:v>35985</c:v>
                </c:pt>
                <c:pt idx="4">
                  <c:v>37021</c:v>
                </c:pt>
                <c:pt idx="5">
                  <c:v>37021</c:v>
                </c:pt>
                <c:pt idx="6">
                  <c:v>37021</c:v>
                </c:pt>
                <c:pt idx="7">
                  <c:v>37021</c:v>
                </c:pt>
                <c:pt idx="8">
                  <c:v>37133</c:v>
                </c:pt>
                <c:pt idx="9">
                  <c:v>38134</c:v>
                </c:pt>
                <c:pt idx="10">
                  <c:v>38134</c:v>
                </c:pt>
                <c:pt idx="11">
                  <c:v>38203</c:v>
                </c:pt>
                <c:pt idx="12">
                  <c:v>38968</c:v>
                </c:pt>
              </c:strCache>
            </c:strRef>
          </c:cat>
          <c:val>
            <c:numRef>
              <c:f>'Data - 100-250 MMBTU Solid Fuel'!$X$2:$X$14</c:f>
              <c:numCache>
                <c:ptCount val="13"/>
                <c:pt idx="0">
                  <c:v>0.43</c:v>
                </c:pt>
                <c:pt idx="1">
                  <c:v>0.2</c:v>
                </c:pt>
                <c:pt idx="2">
                  <c:v>0.2</c:v>
                </c:pt>
                <c:pt idx="3">
                  <c:v>0.2</c:v>
                </c:pt>
                <c:pt idx="4">
                  <c:v>0.4</c:v>
                </c:pt>
                <c:pt idx="5">
                  <c:v>0.4</c:v>
                </c:pt>
                <c:pt idx="6">
                  <c:v>0.35</c:v>
                </c:pt>
                <c:pt idx="7">
                  <c:v>0.35</c:v>
                </c:pt>
                <c:pt idx="8">
                  <c:v>0.25</c:v>
                </c:pt>
                <c:pt idx="9">
                  <c:v>0.7</c:v>
                </c:pt>
                <c:pt idx="10">
                  <c:v>0.7</c:v>
                </c:pt>
                <c:pt idx="11">
                  <c:v>0.1</c:v>
                </c:pt>
                <c:pt idx="12">
                  <c:v>0.08</c:v>
                </c:pt>
              </c:numCache>
            </c:numRef>
          </c:val>
          <c:smooth val="0"/>
        </c:ser>
        <c:marker val="1"/>
        <c:axId val="33258634"/>
        <c:axId val="30892251"/>
      </c:lineChart>
      <c:dateAx>
        <c:axId val="3325863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30892251"/>
        <c:crosses val="autoZero"/>
        <c:auto val="0"/>
        <c:baseTimeUnit val="days"/>
        <c:majorUnit val="4"/>
        <c:majorTimeUnit val="months"/>
        <c:minorUnit val="2"/>
        <c:minorTimeUnit val="months"/>
        <c:noMultiLvlLbl val="0"/>
      </c:dateAx>
      <c:valAx>
        <c:axId val="3089225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Emission Rate (lb/mmBtu)</a:t>
                </a:r>
              </a:p>
            </c:rich>
          </c:tx>
          <c:layout>
            <c:manualLayout>
              <c:xMode val="factor"/>
              <c:yMode val="factor"/>
              <c:x val="-0.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58634"/>
        <c:crossesAt val="1"/>
        <c:crossBetween val="between"/>
        <c:dispUnits/>
      </c:valAx>
      <c:spPr>
        <a:solidFill>
          <a:srgbClr val="C0C0C0"/>
        </a:solidFill>
        <a:ln w="12700">
          <a:solidFill>
            <a:srgbClr val="808080"/>
          </a:solidFill>
        </a:ln>
      </c:spPr>
    </c:plotArea>
    <c:legend>
      <c:legendPos val="b"/>
      <c:layout>
        <c:manualLayout>
          <c:xMode val="edge"/>
          <c:yMode val="edge"/>
          <c:x val="0.253"/>
          <c:y val="0.93625"/>
          <c:w val="0.5732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Industrial Boilers (100 - 250 mmBtu), Gas Fired
BACT Determinations for NOx</a:t>
            </a:r>
          </a:p>
        </c:rich>
      </c:tx>
      <c:layout/>
      <c:spPr>
        <a:noFill/>
        <a:ln>
          <a:noFill/>
        </a:ln>
      </c:spPr>
    </c:title>
    <c:plotArea>
      <c:layout>
        <c:manualLayout>
          <c:xMode val="edge"/>
          <c:yMode val="edge"/>
          <c:x val="0.04075"/>
          <c:y val="0.10925"/>
          <c:w val="0.94825"/>
          <c:h val="0.78125"/>
        </c:manualLayout>
      </c:layout>
      <c:lineChart>
        <c:grouping val="standard"/>
        <c:varyColors val="0"/>
        <c:ser>
          <c:idx val="23"/>
          <c:order val="0"/>
          <c:tx>
            <c:v>NOx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trendline>
            <c:spPr>
              <a:ln w="25400">
                <a:solidFill>
                  <a:srgbClr val="000000"/>
                </a:solidFill>
              </a:ln>
            </c:spPr>
            <c:trendlineType val="linear"/>
            <c:dispEq val="0"/>
            <c:dispRSqr val="0"/>
          </c:trendline>
          <c:cat>
            <c:strRef>
              <c:f>'Data - 100-250 MMBTU Gas'!$F$2:$F$510</c:f>
              <c:strCache>
                <c:ptCount val="128"/>
                <c:pt idx="0">
                  <c:v>37329</c:v>
                </c:pt>
                <c:pt idx="1">
                  <c:v>37329</c:v>
                </c:pt>
                <c:pt idx="2">
                  <c:v>37329</c:v>
                </c:pt>
                <c:pt idx="3">
                  <c:v>37330</c:v>
                </c:pt>
                <c:pt idx="4">
                  <c:v>37469</c:v>
                </c:pt>
                <c:pt idx="5">
                  <c:v>38456</c:v>
                </c:pt>
                <c:pt idx="6">
                  <c:v>38456</c:v>
                </c:pt>
                <c:pt idx="7">
                  <c:v>38456</c:v>
                </c:pt>
                <c:pt idx="8">
                  <c:v>38456</c:v>
                </c:pt>
                <c:pt idx="9">
                  <c:v>38456</c:v>
                </c:pt>
                <c:pt idx="10">
                  <c:v>38958</c:v>
                </c:pt>
                <c:pt idx="11">
                  <c:v>37329</c:v>
                </c:pt>
                <c:pt idx="12">
                  <c:v>37329</c:v>
                </c:pt>
                <c:pt idx="13">
                  <c:v>37329</c:v>
                </c:pt>
                <c:pt idx="14">
                  <c:v>37329</c:v>
                </c:pt>
                <c:pt idx="15">
                  <c:v>35493</c:v>
                </c:pt>
                <c:pt idx="16">
                  <c:v>35501</c:v>
                </c:pt>
                <c:pt idx="17">
                  <c:v>35591</c:v>
                </c:pt>
                <c:pt idx="18">
                  <c:v>35607</c:v>
                </c:pt>
                <c:pt idx="19">
                  <c:v>35711</c:v>
                </c:pt>
                <c:pt idx="20">
                  <c:v>35774</c:v>
                </c:pt>
                <c:pt idx="21">
                  <c:v>35781</c:v>
                </c:pt>
                <c:pt idx="22">
                  <c:v>35781</c:v>
                </c:pt>
                <c:pt idx="23">
                  <c:v>35781</c:v>
                </c:pt>
                <c:pt idx="24">
                  <c:v>35781</c:v>
                </c:pt>
                <c:pt idx="25">
                  <c:v>35796</c:v>
                </c:pt>
                <c:pt idx="26">
                  <c:v>35803</c:v>
                </c:pt>
                <c:pt idx="27">
                  <c:v>35803</c:v>
                </c:pt>
                <c:pt idx="28">
                  <c:v>35937</c:v>
                </c:pt>
                <c:pt idx="29">
                  <c:v>35972</c:v>
                </c:pt>
                <c:pt idx="30">
                  <c:v>35985</c:v>
                </c:pt>
                <c:pt idx="31">
                  <c:v>36021</c:v>
                </c:pt>
                <c:pt idx="32">
                  <c:v>36046</c:v>
                </c:pt>
                <c:pt idx="33">
                  <c:v>36046</c:v>
                </c:pt>
                <c:pt idx="34">
                  <c:v>36063</c:v>
                </c:pt>
                <c:pt idx="35">
                  <c:v>36096</c:v>
                </c:pt>
                <c:pt idx="36">
                  <c:v>36187</c:v>
                </c:pt>
                <c:pt idx="37">
                  <c:v>36196</c:v>
                </c:pt>
                <c:pt idx="38">
                  <c:v>36196</c:v>
                </c:pt>
                <c:pt idx="39">
                  <c:v>36196</c:v>
                </c:pt>
                <c:pt idx="40">
                  <c:v>36235</c:v>
                </c:pt>
                <c:pt idx="41">
                  <c:v>36272</c:v>
                </c:pt>
                <c:pt idx="42">
                  <c:v>36285</c:v>
                </c:pt>
                <c:pt idx="43">
                  <c:v>36285</c:v>
                </c:pt>
                <c:pt idx="44">
                  <c:v>36384</c:v>
                </c:pt>
                <c:pt idx="45">
                  <c:v>36384</c:v>
                </c:pt>
                <c:pt idx="46">
                  <c:v>36398</c:v>
                </c:pt>
                <c:pt idx="47">
                  <c:v>36496</c:v>
                </c:pt>
                <c:pt idx="48">
                  <c:v>36605</c:v>
                </c:pt>
                <c:pt idx="49">
                  <c:v>36606</c:v>
                </c:pt>
                <c:pt idx="50">
                  <c:v>36606</c:v>
                </c:pt>
                <c:pt idx="51">
                  <c:v>36669</c:v>
                </c:pt>
                <c:pt idx="52">
                  <c:v>36669</c:v>
                </c:pt>
                <c:pt idx="53">
                  <c:v>36865</c:v>
                </c:pt>
                <c:pt idx="54">
                  <c:v>36880</c:v>
                </c:pt>
                <c:pt idx="55">
                  <c:v>36986</c:v>
                </c:pt>
                <c:pt idx="56">
                  <c:v>37049</c:v>
                </c:pt>
                <c:pt idx="57">
                  <c:v>37118</c:v>
                </c:pt>
                <c:pt idx="58">
                  <c:v>37173</c:v>
                </c:pt>
                <c:pt idx="59">
                  <c:v>37174</c:v>
                </c:pt>
                <c:pt idx="60">
                  <c:v>37188</c:v>
                </c:pt>
                <c:pt idx="61">
                  <c:v>37329</c:v>
                </c:pt>
                <c:pt idx="62">
                  <c:v>37329</c:v>
                </c:pt>
                <c:pt idx="63">
                  <c:v>37329</c:v>
                </c:pt>
                <c:pt idx="64">
                  <c:v>37329</c:v>
                </c:pt>
                <c:pt idx="65">
                  <c:v>37330</c:v>
                </c:pt>
                <c:pt idx="66">
                  <c:v>37341</c:v>
                </c:pt>
                <c:pt idx="67">
                  <c:v>37343</c:v>
                </c:pt>
                <c:pt idx="68">
                  <c:v>37349</c:v>
                </c:pt>
                <c:pt idx="69">
                  <c:v>37469</c:v>
                </c:pt>
                <c:pt idx="70">
                  <c:v>37479</c:v>
                </c:pt>
                <c:pt idx="71">
                  <c:v>37491</c:v>
                </c:pt>
                <c:pt idx="72">
                  <c:v>37669</c:v>
                </c:pt>
                <c:pt idx="73">
                  <c:v>37669</c:v>
                </c:pt>
                <c:pt idx="74">
                  <c:v>37711</c:v>
                </c:pt>
                <c:pt idx="75">
                  <c:v>37711</c:v>
                </c:pt>
                <c:pt idx="76">
                  <c:v>37847</c:v>
                </c:pt>
                <c:pt idx="77">
                  <c:v>37903</c:v>
                </c:pt>
                <c:pt idx="78">
                  <c:v>37903</c:v>
                </c:pt>
                <c:pt idx="79">
                  <c:v>38048</c:v>
                </c:pt>
                <c:pt idx="80">
                  <c:v>38134</c:v>
                </c:pt>
                <c:pt idx="81">
                  <c:v>38279</c:v>
                </c:pt>
                <c:pt idx="82">
                  <c:v>38315</c:v>
                </c:pt>
                <c:pt idx="83">
                  <c:v>38358</c:v>
                </c:pt>
                <c:pt idx="84">
                  <c:v>38456</c:v>
                </c:pt>
                <c:pt idx="85">
                  <c:v>38456</c:v>
                </c:pt>
                <c:pt idx="86">
                  <c:v>38456</c:v>
                </c:pt>
                <c:pt idx="87">
                  <c:v>38456</c:v>
                </c:pt>
                <c:pt idx="88">
                  <c:v>38456</c:v>
                </c:pt>
                <c:pt idx="89">
                  <c:v>38456</c:v>
                </c:pt>
                <c:pt idx="90">
                  <c:v>38456</c:v>
                </c:pt>
                <c:pt idx="91">
                  <c:v>38462</c:v>
                </c:pt>
                <c:pt idx="92">
                  <c:v>38477</c:v>
                </c:pt>
                <c:pt idx="93">
                  <c:v>38481</c:v>
                </c:pt>
                <c:pt idx="94">
                  <c:v>38481</c:v>
                </c:pt>
                <c:pt idx="95">
                  <c:v>38560</c:v>
                </c:pt>
                <c:pt idx="96">
                  <c:v>38560</c:v>
                </c:pt>
                <c:pt idx="97">
                  <c:v>38624</c:v>
                </c:pt>
                <c:pt idx="98">
                  <c:v>38708</c:v>
                </c:pt>
                <c:pt idx="99">
                  <c:v>38922</c:v>
                </c:pt>
                <c:pt idx="100">
                  <c:v>38958</c:v>
                </c:pt>
                <c:pt idx="101">
                  <c:v>39015</c:v>
                </c:pt>
                <c:pt idx="102">
                  <c:v>39078</c:v>
                </c:pt>
                <c:pt idx="103">
                  <c:v>39078</c:v>
                </c:pt>
                <c:pt idx="104">
                  <c:v>39078</c:v>
                </c:pt>
                <c:pt idx="105">
                  <c:v>39121</c:v>
                </c:pt>
                <c:pt idx="106">
                  <c:v>39210</c:v>
                </c:pt>
                <c:pt idx="107">
                  <c:v>39302</c:v>
                </c:pt>
                <c:pt idx="108">
                  <c:v>39311</c:v>
                </c:pt>
                <c:pt idx="109">
                  <c:v>39311</c:v>
                </c:pt>
                <c:pt idx="110">
                  <c:v>39311</c:v>
                </c:pt>
                <c:pt idx="111">
                  <c:v>39311</c:v>
                </c:pt>
                <c:pt idx="112">
                  <c:v>39430</c:v>
                </c:pt>
                <c:pt idx="113">
                  <c:v>38279</c:v>
                </c:pt>
                <c:pt idx="114">
                  <c:v>39302</c:v>
                </c:pt>
                <c:pt idx="115">
                  <c:v>38279</c:v>
                </c:pt>
                <c:pt idx="116">
                  <c:v>39302</c:v>
                </c:pt>
                <c:pt idx="117">
                  <c:v>39302</c:v>
                </c:pt>
                <c:pt idx="118">
                  <c:v>39302</c:v>
                </c:pt>
                <c:pt idx="119">
                  <c:v>38279</c:v>
                </c:pt>
                <c:pt idx="120">
                  <c:v>38279</c:v>
                </c:pt>
                <c:pt idx="121">
                  <c:v>39302</c:v>
                </c:pt>
                <c:pt idx="122">
                  <c:v>39302</c:v>
                </c:pt>
                <c:pt idx="123">
                  <c:v>36235</c:v>
                </c:pt>
                <c:pt idx="124">
                  <c:v>37105</c:v>
                </c:pt>
                <c:pt idx="125">
                  <c:v>37105</c:v>
                </c:pt>
                <c:pt idx="126">
                  <c:v>37692</c:v>
                </c:pt>
                <c:pt idx="127">
                  <c:v>37711</c:v>
                </c:pt>
              </c:strCache>
            </c:strRef>
          </c:cat>
          <c:val>
            <c:numRef>
              <c:f>'Data - 100-250 MMBTU Gas'!$Z$125:$Z$252</c:f>
              <c:numCache>
                <c:ptCount val="128"/>
                <c:pt idx="0">
                  <c:v>0.053</c:v>
                </c:pt>
                <c:pt idx="1">
                  <c:v>0.25</c:v>
                </c:pt>
                <c:pt idx="2">
                  <c:v>0.25</c:v>
                </c:pt>
                <c:pt idx="3">
                  <c:v>0.2</c:v>
                </c:pt>
                <c:pt idx="4">
                  <c:v>0.1</c:v>
                </c:pt>
                <c:pt idx="5">
                  <c:v>0.06</c:v>
                </c:pt>
                <c:pt idx="6">
                  <c:v>0.2</c:v>
                </c:pt>
                <c:pt idx="7">
                  <c:v>0.1</c:v>
                </c:pt>
                <c:pt idx="8">
                  <c:v>0.1</c:v>
                </c:pt>
                <c:pt idx="9">
                  <c:v>0.05</c:v>
                </c:pt>
                <c:pt idx="10">
                  <c:v>0.1</c:v>
                </c:pt>
                <c:pt idx="11">
                  <c:v>0.05</c:v>
                </c:pt>
                <c:pt idx="12">
                  <c:v>0.55</c:v>
                </c:pt>
                <c:pt idx="13">
                  <c:v>0.15</c:v>
                </c:pt>
                <c:pt idx="14">
                  <c:v>0.07</c:v>
                </c:pt>
                <c:pt idx="15">
                  <c:v>0.05</c:v>
                </c:pt>
                <c:pt idx="16">
                  <c:v>0.07</c:v>
                </c:pt>
                <c:pt idx="17">
                  <c:v>0.07</c:v>
                </c:pt>
                <c:pt idx="19">
                  <c:v>0.08</c:v>
                </c:pt>
                <c:pt idx="20">
                  <c:v>0.098</c:v>
                </c:pt>
                <c:pt idx="21">
                  <c:v>0.125</c:v>
                </c:pt>
                <c:pt idx="22">
                  <c:v>0.013</c:v>
                </c:pt>
                <c:pt idx="23">
                  <c:v>0.06</c:v>
                </c:pt>
                <c:pt idx="24">
                  <c:v>0.57</c:v>
                </c:pt>
                <c:pt idx="25">
                  <c:v>0.053</c:v>
                </c:pt>
                <c:pt idx="26">
                  <c:v>0.035</c:v>
                </c:pt>
                <c:pt idx="27">
                  <c:v>0.09</c:v>
                </c:pt>
                <c:pt idx="28">
                  <c:v>0.06</c:v>
                </c:pt>
                <c:pt idx="30">
                  <c:v>0.08</c:v>
                </c:pt>
                <c:pt idx="31">
                  <c:v>0.06</c:v>
                </c:pt>
                <c:pt idx="32">
                  <c:v>0</c:v>
                </c:pt>
                <c:pt idx="33">
                  <c:v>0.112</c:v>
                </c:pt>
                <c:pt idx="34">
                  <c:v>0.28</c:v>
                </c:pt>
                <c:pt idx="35">
                  <c:v>0.28</c:v>
                </c:pt>
                <c:pt idx="36">
                  <c:v>0.28</c:v>
                </c:pt>
                <c:pt idx="37">
                  <c:v>0.05</c:v>
                </c:pt>
                <c:pt idx="38">
                  <c:v>0.06</c:v>
                </c:pt>
                <c:pt idx="39">
                  <c:v>0.08</c:v>
                </c:pt>
                <c:pt idx="40">
                  <c:v>0.037</c:v>
                </c:pt>
                <c:pt idx="41">
                  <c:v>0.038</c:v>
                </c:pt>
                <c:pt idx="42">
                  <c:v>0.032</c:v>
                </c:pt>
                <c:pt idx="43">
                  <c:v>0.012</c:v>
                </c:pt>
                <c:pt idx="44">
                  <c:v>0.04</c:v>
                </c:pt>
                <c:pt idx="45">
                  <c:v>0.06</c:v>
                </c:pt>
                <c:pt idx="46">
                  <c:v>0.08</c:v>
                </c:pt>
                <c:pt idx="47">
                  <c:v>0.25</c:v>
                </c:pt>
                <c:pt idx="48">
                  <c:v>0.06</c:v>
                </c:pt>
                <c:pt idx="49">
                  <c:v>0.05</c:v>
                </c:pt>
                <c:pt idx="50">
                  <c:v>0.05</c:v>
                </c:pt>
                <c:pt idx="51">
                  <c:v>0.092</c:v>
                </c:pt>
                <c:pt idx="52">
                  <c:v>0.241</c:v>
                </c:pt>
                <c:pt idx="53">
                  <c:v>0.177</c:v>
                </c:pt>
                <c:pt idx="54">
                  <c:v>0.036</c:v>
                </c:pt>
                <c:pt idx="55">
                  <c:v>0.049</c:v>
                </c:pt>
                <c:pt idx="56">
                  <c:v>0.04</c:v>
                </c:pt>
                <c:pt idx="57">
                  <c:v>0.094</c:v>
                </c:pt>
                <c:pt idx="58">
                  <c:v>0.036</c:v>
                </c:pt>
                <c:pt idx="59">
                  <c:v>0.06</c:v>
                </c:pt>
                <c:pt idx="60">
                  <c:v>0.1</c:v>
                </c:pt>
                <c:pt idx="61">
                  <c:v>0.036</c:v>
                </c:pt>
                <c:pt idx="62">
                  <c:v>0.036</c:v>
                </c:pt>
                <c:pt idx="63">
                  <c:v>0.036</c:v>
                </c:pt>
                <c:pt idx="64">
                  <c:v>0.08</c:v>
                </c:pt>
                <c:pt idx="65">
                  <c:v>0.061</c:v>
                </c:pt>
                <c:pt idx="66">
                  <c:v>0.04</c:v>
                </c:pt>
                <c:pt idx="67">
                  <c:v>0.04</c:v>
                </c:pt>
                <c:pt idx="68">
                  <c:v>0.036</c:v>
                </c:pt>
                <c:pt idx="69">
                  <c:v>0.06</c:v>
                </c:pt>
                <c:pt idx="70">
                  <c:v>0.04</c:v>
                </c:pt>
                <c:pt idx="72">
                  <c:v>0.038</c:v>
                </c:pt>
                <c:pt idx="73">
                  <c:v>0.08</c:v>
                </c:pt>
                <c:pt idx="74">
                  <c:v>0.08</c:v>
                </c:pt>
                <c:pt idx="75">
                  <c:v>0.08</c:v>
                </c:pt>
                <c:pt idx="76">
                  <c:v>0.08</c:v>
                </c:pt>
                <c:pt idx="77">
                  <c:v>0.045</c:v>
                </c:pt>
                <c:pt idx="78">
                  <c:v>0.059</c:v>
                </c:pt>
                <c:pt idx="79">
                  <c:v>0.095</c:v>
                </c:pt>
                <c:pt idx="80">
                  <c:v>0.04</c:v>
                </c:pt>
                <c:pt idx="81">
                  <c:v>0.045</c:v>
                </c:pt>
                <c:pt idx="82">
                  <c:v>0.035</c:v>
                </c:pt>
                <c:pt idx="83">
                  <c:v>0.074</c:v>
                </c:pt>
                <c:pt idx="85">
                  <c:v>0.098</c:v>
                </c:pt>
                <c:pt idx="86">
                  <c:v>0.05</c:v>
                </c:pt>
                <c:pt idx="87">
                  <c:v>0.035</c:v>
                </c:pt>
                <c:pt idx="88">
                  <c:v>0.04</c:v>
                </c:pt>
                <c:pt idx="89">
                  <c:v>0.7</c:v>
                </c:pt>
                <c:pt idx="90">
                  <c:v>0.09</c:v>
                </c:pt>
                <c:pt idx="91">
                  <c:v>0.058</c:v>
                </c:pt>
                <c:pt idx="92">
                  <c:v>0.09</c:v>
                </c:pt>
                <c:pt idx="93">
                  <c:v>0.07</c:v>
                </c:pt>
                <c:pt idx="94">
                  <c:v>0.1</c:v>
                </c:pt>
                <c:pt idx="95">
                  <c:v>0.037</c:v>
                </c:pt>
                <c:pt idx="96">
                  <c:v>0.011</c:v>
                </c:pt>
                <c:pt idx="97">
                  <c:v>0.125</c:v>
                </c:pt>
                <c:pt idx="98">
                  <c:v>0.025</c:v>
                </c:pt>
                <c:pt idx="99">
                  <c:v>0.0125</c:v>
                </c:pt>
                <c:pt idx="100">
                  <c:v>0.0125</c:v>
                </c:pt>
                <c:pt idx="101">
                  <c:v>0.0125</c:v>
                </c:pt>
                <c:pt idx="102">
                  <c:v>0.0125</c:v>
                </c:pt>
                <c:pt idx="103">
                  <c:v>0.032</c:v>
                </c:pt>
                <c:pt idx="104">
                  <c:v>0.12073170731707318</c:v>
                </c:pt>
                <c:pt idx="105">
                  <c:v>0.09444444444444444</c:v>
                </c:pt>
                <c:pt idx="106">
                  <c:v>0.075</c:v>
                </c:pt>
                <c:pt idx="107">
                  <c:v>0.00728</c:v>
                </c:pt>
                <c:pt idx="108">
                  <c:v>0.012</c:v>
                </c:pt>
                <c:pt idx="109">
                  <c:v>0.04</c:v>
                </c:pt>
                <c:pt idx="110">
                  <c:v>0.6</c:v>
                </c:pt>
                <c:pt idx="111">
                  <c:v>0.137</c:v>
                </c:pt>
                <c:pt idx="112">
                  <c:v>0.04</c:v>
                </c:pt>
                <c:pt idx="113">
                  <c:v>0.010285714285714285</c:v>
                </c:pt>
                <c:pt idx="115">
                  <c:v>0.15238095238095237</c:v>
                </c:pt>
                <c:pt idx="116">
                  <c:v>0.0125</c:v>
                </c:pt>
                <c:pt idx="117">
                  <c:v>0.03</c:v>
                </c:pt>
                <c:pt idx="118">
                  <c:v>0.03</c:v>
                </c:pt>
                <c:pt idx="119">
                  <c:v>0.04</c:v>
                </c:pt>
                <c:pt idx="120">
                  <c:v>0.03</c:v>
                </c:pt>
                <c:pt idx="121">
                  <c:v>0.04</c:v>
                </c:pt>
                <c:pt idx="123">
                  <c:v>0.085</c:v>
                </c:pt>
                <c:pt idx="124">
                  <c:v>0.085</c:v>
                </c:pt>
                <c:pt idx="125">
                  <c:v>0.11</c:v>
                </c:pt>
                <c:pt idx="126">
                  <c:v>0.06</c:v>
                </c:pt>
                <c:pt idx="127">
                  <c:v>0.03</c:v>
                </c:pt>
              </c:numCache>
            </c:numRef>
          </c:val>
          <c:smooth val="0"/>
        </c:ser>
        <c:marker val="1"/>
        <c:axId val="9594804"/>
        <c:axId val="19244373"/>
      </c:lineChart>
      <c:dateAx>
        <c:axId val="959480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p>
            </c:rich>
          </c:tx>
          <c:layout>
            <c:manualLayout>
              <c:xMode val="factor"/>
              <c:yMode val="factor"/>
              <c:x val="0"/>
              <c:y val="0.00025"/>
            </c:manualLayout>
          </c:layout>
          <c:overlay val="0"/>
          <c:spPr>
            <a:noFill/>
            <a:ln>
              <a:noFill/>
            </a:ln>
          </c:spPr>
        </c:title>
        <c:delete val="0"/>
        <c:numFmt formatCode="[$-409]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9244373"/>
        <c:crosses val="autoZero"/>
        <c:auto val="0"/>
        <c:baseTimeUnit val="days"/>
        <c:majorUnit val="6"/>
        <c:majorTimeUnit val="months"/>
        <c:minorUnit val="3"/>
        <c:minorTimeUnit val="months"/>
        <c:noMultiLvlLbl val="0"/>
      </c:dateAx>
      <c:valAx>
        <c:axId val="19244373"/>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Emission Rate (lb/mmBtu)</a:t>
                </a:r>
              </a:p>
            </c:rich>
          </c:tx>
          <c:layout>
            <c:manualLayout>
              <c:xMode val="factor"/>
              <c:yMode val="factor"/>
              <c:x val="-0.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94804"/>
        <c:crossesAt val="1"/>
        <c:crossBetween val="between"/>
        <c:dispUnits/>
      </c:valAx>
      <c:spPr>
        <a:solidFill>
          <a:srgbClr val="C0C0C0"/>
        </a:solidFill>
        <a:ln w="12700">
          <a:solidFill>
            <a:srgbClr val="808080"/>
          </a:solidFill>
        </a:ln>
      </c:spPr>
    </c:plotArea>
    <c:legend>
      <c:legendPos val="b"/>
      <c:layout>
        <c:manualLayout>
          <c:xMode val="edge"/>
          <c:yMode val="edge"/>
          <c:x val="0.3165"/>
          <c:y val="0.93625"/>
          <c:w val="0.40325"/>
          <c:h val="0.04"/>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Industrial Boilers (100 mmBtu - 250 mmBtu), Gas Fired
Average Annual NOx BACT Determinations</a:t>
            </a:r>
          </a:p>
        </c:rich>
      </c:tx>
      <c:layout/>
      <c:spPr>
        <a:noFill/>
        <a:ln>
          <a:noFill/>
        </a:ln>
      </c:spPr>
    </c:title>
    <c:plotArea>
      <c:layout>
        <c:manualLayout>
          <c:xMode val="edge"/>
          <c:yMode val="edge"/>
          <c:x val="0.03725"/>
          <c:y val="0.1105"/>
          <c:w val="0.9255"/>
          <c:h val="0.7925"/>
        </c:manualLayout>
      </c:layout>
      <c:barChart>
        <c:barDir val="col"/>
        <c:grouping val="clustered"/>
        <c:varyColors val="0"/>
        <c:ser>
          <c:idx val="1"/>
          <c:order val="0"/>
          <c:tx>
            <c:strRef>
              <c:f>'Data - 100-250 MMBTU Gas'!$D$512</c:f>
              <c:strCache>
                <c:ptCount val="1"/>
                <c:pt idx="0">
                  <c:v>NOx, lb/mmbtu</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000000"/>
                </a:solidFill>
              </a:ln>
            </c:spPr>
            <c:trendlineType val="linear"/>
            <c:dispEq val="0"/>
            <c:dispRSqr val="0"/>
          </c:trendline>
          <c:cat>
            <c:numRef>
              <c:f>'Data - 100-250 MMBTU Gas'!$A$513:$A$523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'Data - 100-250 MMBTU Gas'!$D$513:$D$523</c:f>
              <c:numCache>
                <c:ptCount val="11"/>
                <c:pt idx="0">
                  <c:v>0.11571428571428573</c:v>
                </c:pt>
                <c:pt idx="1">
                  <c:v>0.09685714285714288</c:v>
                </c:pt>
                <c:pt idx="2">
                  <c:v>0.09992307692307695</c:v>
                </c:pt>
                <c:pt idx="3">
                  <c:v>0.094375</c:v>
                </c:pt>
                <c:pt idx="4">
                  <c:v>0.07311111111111111</c:v>
                </c:pt>
                <c:pt idx="5">
                  <c:v>0.05278571428571429</c:v>
                </c:pt>
                <c:pt idx="6">
                  <c:v>0.10558333333333332</c:v>
                </c:pt>
                <c:pt idx="7">
                  <c:v>0.047166666666666655</c:v>
                </c:pt>
                <c:pt idx="8">
                  <c:v>0.08421310696636378</c:v>
                </c:pt>
                <c:pt idx="9">
                  <c:v>0.06166666666666667</c:v>
                </c:pt>
                <c:pt idx="10">
                  <c:v>0.009944444444444445</c:v>
                </c:pt>
              </c:numCache>
            </c:numRef>
          </c:val>
        </c:ser>
        <c:axId val="38981630"/>
        <c:axId val="15290351"/>
      </c:barChart>
      <c:lineChart>
        <c:grouping val="standard"/>
        <c:varyColors val="0"/>
        <c:ser>
          <c:idx val="0"/>
          <c:order val="1"/>
          <c:tx>
            <c:strRef>
              <c:f>'Data - 100-250 MMBTU Gas'!$C$512</c:f>
              <c:strCache>
                <c:ptCount val="1"/>
                <c:pt idx="0">
                  <c:v># BACT Determinations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val>
            <c:numRef>
              <c:f>'Data - 100-250 MMBTU Gas'!$C$513:$C$523</c:f>
              <c:numCache>
                <c:ptCount val="11"/>
                <c:pt idx="0">
                  <c:v>14</c:v>
                </c:pt>
                <c:pt idx="1">
                  <c:v>14</c:v>
                </c:pt>
                <c:pt idx="2">
                  <c:v>13</c:v>
                </c:pt>
                <c:pt idx="3">
                  <c:v>8</c:v>
                </c:pt>
                <c:pt idx="4">
                  <c:v>9</c:v>
                </c:pt>
                <c:pt idx="5">
                  <c:v>14</c:v>
                </c:pt>
                <c:pt idx="6">
                  <c:v>12</c:v>
                </c:pt>
                <c:pt idx="7">
                  <c:v>12</c:v>
                </c:pt>
                <c:pt idx="8">
                  <c:v>17</c:v>
                </c:pt>
                <c:pt idx="9">
                  <c:v>6</c:v>
                </c:pt>
                <c:pt idx="10">
                  <c:v>9</c:v>
                </c:pt>
              </c:numCache>
            </c:numRef>
          </c:val>
          <c:smooth val="0"/>
        </c:ser>
        <c:axId val="3395432"/>
        <c:axId val="30558889"/>
      </c:lineChart>
      <c:catAx>
        <c:axId val="389816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5290351"/>
        <c:crosses val="autoZero"/>
        <c:auto val="0"/>
        <c:lblOffset val="100"/>
        <c:tickLblSkip val="1"/>
        <c:noMultiLvlLbl val="0"/>
      </c:catAx>
      <c:valAx>
        <c:axId val="152903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NOx Emission Rate (lb/mmBtu)</a:t>
                </a:r>
              </a:p>
            </c:rich>
          </c:tx>
          <c:layout>
            <c:manualLayout>
              <c:xMode val="factor"/>
              <c:yMode val="factor"/>
              <c:x val="-0.00125"/>
              <c:y val="-0.002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8981630"/>
        <c:crossesAt val="1"/>
        <c:crossBetween val="between"/>
        <c:dispUnits/>
      </c:valAx>
      <c:catAx>
        <c:axId val="3395432"/>
        <c:scaling>
          <c:orientation val="minMax"/>
        </c:scaling>
        <c:axPos val="b"/>
        <c:delete val="1"/>
        <c:majorTickMark val="out"/>
        <c:minorTickMark val="none"/>
        <c:tickLblPos val="nextTo"/>
        <c:crossAx val="30558889"/>
        <c:crosses val="autoZero"/>
        <c:auto val="0"/>
        <c:lblOffset val="100"/>
        <c:tickLblSkip val="1"/>
        <c:noMultiLvlLbl val="0"/>
      </c:catAx>
      <c:valAx>
        <c:axId val="305588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BACT Determinations</a:t>
                </a:r>
              </a:p>
            </c:rich>
          </c:tx>
          <c:layout>
            <c:manualLayout>
              <c:xMode val="factor"/>
              <c:yMode val="factor"/>
              <c:x val="0"/>
              <c:y val="-0.002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395432"/>
        <c:crosses val="max"/>
        <c:crossBetween val="between"/>
        <c:dispUnits/>
      </c:valAx>
      <c:spPr>
        <a:solidFill>
          <a:srgbClr val="C0C0C0"/>
        </a:solidFill>
        <a:ln w="12700">
          <a:solidFill>
            <a:srgbClr val="808080"/>
          </a:solidFill>
        </a:ln>
      </c:spPr>
    </c:plotArea>
    <c:legend>
      <c:legendPos val="r"/>
      <c:layout>
        <c:manualLayout>
          <c:xMode val="edge"/>
          <c:yMode val="edge"/>
          <c:x val="0.18475"/>
          <c:y val="0.92725"/>
          <c:w val="0.7135"/>
          <c:h val="0.0727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75" right="0.75" top="1" bottom="1" header="0.5" footer="0.5"/>
  <pageSetup horizontalDpi="1200" verticalDpi="12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C13" sqref="C13"/>
    </sheetView>
  </sheetViews>
  <sheetFormatPr defaultColWidth="9.00390625" defaultRowHeight="14.25"/>
  <cols>
    <col min="1" max="1" width="14.375" style="0" customWidth="1"/>
    <col min="2" max="2" width="12.375" style="0" customWidth="1"/>
  </cols>
  <sheetData>
    <row r="1" ht="15">
      <c r="A1" s="6" t="s">
        <v>1043</v>
      </c>
    </row>
    <row r="3" spans="1:9" ht="15">
      <c r="A3" s="7" t="s">
        <v>1044</v>
      </c>
      <c r="B3" s="7" t="s">
        <v>1045</v>
      </c>
      <c r="C3" s="7" t="s">
        <v>1055</v>
      </c>
      <c r="D3" s="7" t="s">
        <v>1052</v>
      </c>
      <c r="E3" s="7" t="s">
        <v>1053</v>
      </c>
      <c r="F3" s="7" t="s">
        <v>2912</v>
      </c>
      <c r="G3" s="7" t="s">
        <v>1054</v>
      </c>
      <c r="I3" s="6" t="s">
        <v>1648</v>
      </c>
    </row>
    <row r="4" spans="1:9" ht="14.25">
      <c r="A4" t="s">
        <v>1046</v>
      </c>
      <c r="B4" t="s">
        <v>1047</v>
      </c>
      <c r="C4" s="8" t="s">
        <v>1643</v>
      </c>
      <c r="D4" s="8" t="s">
        <v>1643</v>
      </c>
      <c r="E4" s="8" t="s">
        <v>1643</v>
      </c>
      <c r="F4" s="8" t="s">
        <v>1643</v>
      </c>
      <c r="G4" s="8" t="s">
        <v>1643</v>
      </c>
      <c r="I4" s="9" t="s">
        <v>1643</v>
      </c>
    </row>
    <row r="5" spans="2:9" ht="14.25">
      <c r="B5" t="s">
        <v>1048</v>
      </c>
      <c r="C5" s="8"/>
      <c r="I5" s="9" t="s">
        <v>1645</v>
      </c>
    </row>
    <row r="6" spans="2:9" ht="14.25">
      <c r="B6" t="s">
        <v>1049</v>
      </c>
      <c r="C6" s="8" t="s">
        <v>1643</v>
      </c>
      <c r="I6" s="9" t="s">
        <v>1644</v>
      </c>
    </row>
    <row r="7" spans="1:3" ht="14.25">
      <c r="A7" t="s">
        <v>1050</v>
      </c>
      <c r="B7" t="s">
        <v>1047</v>
      </c>
      <c r="C7" s="8" t="s">
        <v>1643</v>
      </c>
    </row>
    <row r="8" spans="2:3" ht="14.25">
      <c r="B8" t="s">
        <v>1048</v>
      </c>
      <c r="C8" s="8"/>
    </row>
    <row r="9" spans="2:3" ht="14.25">
      <c r="B9" t="s">
        <v>1049</v>
      </c>
      <c r="C9" s="8" t="s">
        <v>42</v>
      </c>
    </row>
    <row r="10" spans="1:3" ht="14.25">
      <c r="A10" t="s">
        <v>1051</v>
      </c>
      <c r="B10" t="s">
        <v>1047</v>
      </c>
      <c r="C10" s="8" t="s">
        <v>1643</v>
      </c>
    </row>
    <row r="11" spans="2:3" ht="14.25">
      <c r="B11" t="s">
        <v>1048</v>
      </c>
      <c r="C11" s="8" t="s">
        <v>1643</v>
      </c>
    </row>
    <row r="12" spans="2:3" ht="14.25">
      <c r="B12" t="s">
        <v>1049</v>
      </c>
      <c r="C12" s="8" t="s">
        <v>42</v>
      </c>
    </row>
    <row r="16" spans="1:9" ht="15">
      <c r="A16" s="7" t="s">
        <v>1044</v>
      </c>
      <c r="B16" s="7" t="s">
        <v>1045</v>
      </c>
      <c r="C16" s="7" t="s">
        <v>1055</v>
      </c>
      <c r="D16" s="7" t="s">
        <v>1052</v>
      </c>
      <c r="E16" s="7" t="s">
        <v>1053</v>
      </c>
      <c r="F16" s="7" t="s">
        <v>2912</v>
      </c>
      <c r="G16" s="7" t="s">
        <v>1054</v>
      </c>
      <c r="I16" s="6" t="s">
        <v>1649</v>
      </c>
    </row>
    <row r="17" spans="1:9" ht="14.25">
      <c r="A17" t="s">
        <v>1046</v>
      </c>
      <c r="B17" t="s">
        <v>1047</v>
      </c>
      <c r="C17" s="8" t="s">
        <v>1650</v>
      </c>
      <c r="D17" s="8" t="s">
        <v>1650</v>
      </c>
      <c r="E17" s="8" t="s">
        <v>1646</v>
      </c>
      <c r="F17" s="8" t="s">
        <v>1650</v>
      </c>
      <c r="G17" s="8" t="s">
        <v>1650</v>
      </c>
      <c r="I17" s="9" t="s">
        <v>1646</v>
      </c>
    </row>
    <row r="18" spans="2:9" ht="14.25">
      <c r="B18" t="s">
        <v>1048</v>
      </c>
      <c r="C18" s="8"/>
      <c r="I18" s="9" t="s">
        <v>1647</v>
      </c>
    </row>
    <row r="19" spans="2:9" ht="14.25">
      <c r="B19" t="s">
        <v>1049</v>
      </c>
      <c r="C19" s="8" t="s">
        <v>1650</v>
      </c>
      <c r="I19" s="9" t="s">
        <v>1651</v>
      </c>
    </row>
    <row r="20" spans="1:3" ht="14.25">
      <c r="A20" t="s">
        <v>1050</v>
      </c>
      <c r="B20" t="s">
        <v>1047</v>
      </c>
      <c r="C20" s="8" t="s">
        <v>1646</v>
      </c>
    </row>
    <row r="21" spans="2:3" ht="14.25">
      <c r="B21" t="s">
        <v>1048</v>
      </c>
      <c r="C21" s="8"/>
    </row>
    <row r="22" spans="2:3" ht="14.25">
      <c r="B22" t="s">
        <v>1049</v>
      </c>
      <c r="C22" s="8" t="s">
        <v>1650</v>
      </c>
    </row>
    <row r="23" spans="1:3" ht="14.25">
      <c r="A23" t="s">
        <v>1051</v>
      </c>
      <c r="B23" t="s">
        <v>1047</v>
      </c>
      <c r="C23" s="8" t="s">
        <v>1651</v>
      </c>
    </row>
    <row r="24" spans="2:3" ht="14.25">
      <c r="B24" t="s">
        <v>1048</v>
      </c>
      <c r="C24" s="8" t="s">
        <v>1650</v>
      </c>
    </row>
    <row r="25" spans="2:3" ht="14.25">
      <c r="B25" t="s">
        <v>1049</v>
      </c>
      <c r="C25" s="8" t="s">
        <v>1651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69"/>
  <sheetViews>
    <sheetView zoomScalePageLayoutView="0" workbookViewId="0" topLeftCell="F2">
      <selection activeCell="D25" sqref="D25"/>
    </sheetView>
  </sheetViews>
  <sheetFormatPr defaultColWidth="9.00390625" defaultRowHeight="14.25"/>
  <cols>
    <col min="6" max="6" width="11.875" style="2" customWidth="1"/>
  </cols>
  <sheetData>
    <row r="1" spans="1:27" ht="14.25">
      <c r="A1" s="1" t="s">
        <v>722</v>
      </c>
      <c r="B1" t="s">
        <v>723</v>
      </c>
      <c r="C1" t="s">
        <v>724</v>
      </c>
      <c r="D1" t="s">
        <v>725</v>
      </c>
      <c r="E1" t="s">
        <v>726</v>
      </c>
      <c r="F1" s="2" t="s">
        <v>727</v>
      </c>
      <c r="G1" t="s">
        <v>728</v>
      </c>
      <c r="H1" t="s">
        <v>729</v>
      </c>
      <c r="I1" t="s">
        <v>730</v>
      </c>
      <c r="J1" t="s">
        <v>731</v>
      </c>
      <c r="K1" t="s">
        <v>732</v>
      </c>
      <c r="L1" t="s">
        <v>733</v>
      </c>
      <c r="M1" t="s">
        <v>734</v>
      </c>
      <c r="N1" t="s">
        <v>735</v>
      </c>
      <c r="O1" t="s">
        <v>736</v>
      </c>
      <c r="P1" t="s">
        <v>737</v>
      </c>
      <c r="Q1" t="s">
        <v>738</v>
      </c>
      <c r="R1" t="s">
        <v>739</v>
      </c>
      <c r="S1" t="s">
        <v>740</v>
      </c>
      <c r="T1" t="s">
        <v>741</v>
      </c>
      <c r="U1" t="s">
        <v>742</v>
      </c>
      <c r="V1" t="s">
        <v>743</v>
      </c>
      <c r="W1" t="s">
        <v>744</v>
      </c>
      <c r="X1" t="s">
        <v>745</v>
      </c>
      <c r="Y1" t="s">
        <v>746</v>
      </c>
      <c r="Z1" t="s">
        <v>747</v>
      </c>
      <c r="AA1" t="s">
        <v>748</v>
      </c>
    </row>
    <row r="2" spans="1:27" ht="14.25">
      <c r="A2" s="1" t="s">
        <v>1483</v>
      </c>
      <c r="B2" t="s">
        <v>1484</v>
      </c>
      <c r="C2" t="s">
        <v>1485</v>
      </c>
      <c r="D2" t="s">
        <v>1486</v>
      </c>
      <c r="E2" t="s">
        <v>1487</v>
      </c>
      <c r="F2" s="2">
        <v>35796</v>
      </c>
      <c r="G2" t="s">
        <v>1488</v>
      </c>
      <c r="H2" t="s">
        <v>1489</v>
      </c>
      <c r="I2">
        <v>11.31</v>
      </c>
      <c r="K2">
        <v>2286.4</v>
      </c>
      <c r="L2" t="s">
        <v>1490</v>
      </c>
      <c r="M2" t="s">
        <v>1491</v>
      </c>
      <c r="N2" t="s">
        <v>1492</v>
      </c>
      <c r="O2" t="s">
        <v>1461</v>
      </c>
      <c r="P2" t="s">
        <v>1493</v>
      </c>
      <c r="Q2">
        <v>0.115</v>
      </c>
      <c r="R2" t="s">
        <v>1464</v>
      </c>
      <c r="X2">
        <v>0.115</v>
      </c>
      <c r="Y2" t="s">
        <v>1464</v>
      </c>
      <c r="AA2" t="s">
        <v>1465</v>
      </c>
    </row>
    <row r="3" spans="1:27" ht="14.25">
      <c r="A3" s="1" t="s">
        <v>1494</v>
      </c>
      <c r="B3" t="s">
        <v>1495</v>
      </c>
      <c r="C3" t="s">
        <v>1496</v>
      </c>
      <c r="D3" t="s">
        <v>1497</v>
      </c>
      <c r="E3" t="s">
        <v>1498</v>
      </c>
      <c r="F3" s="2">
        <v>35972</v>
      </c>
      <c r="G3" t="s">
        <v>1499</v>
      </c>
      <c r="H3" t="s">
        <v>1500</v>
      </c>
      <c r="I3">
        <v>11.39</v>
      </c>
      <c r="J3" t="s">
        <v>1501</v>
      </c>
      <c r="K3">
        <v>325</v>
      </c>
      <c r="L3" t="s">
        <v>1458</v>
      </c>
      <c r="N3" t="s">
        <v>1492</v>
      </c>
      <c r="O3" t="s">
        <v>1468</v>
      </c>
      <c r="P3" t="s">
        <v>1502</v>
      </c>
      <c r="Q3">
        <v>24.38</v>
      </c>
      <c r="R3" t="s">
        <v>1503</v>
      </c>
      <c r="S3" t="s">
        <v>1504</v>
      </c>
      <c r="U3">
        <v>106.76</v>
      </c>
      <c r="V3" t="s">
        <v>1463</v>
      </c>
      <c r="X3">
        <v>0.06</v>
      </c>
      <c r="Y3" t="s">
        <v>1464</v>
      </c>
      <c r="Z3" t="s">
        <v>1505</v>
      </c>
      <c r="AA3" t="s">
        <v>1506</v>
      </c>
    </row>
    <row r="4" spans="1:27" ht="14.25">
      <c r="A4" s="1" t="s">
        <v>1507</v>
      </c>
      <c r="B4" t="s">
        <v>1508</v>
      </c>
      <c r="C4" t="s">
        <v>1509</v>
      </c>
      <c r="D4" t="s">
        <v>1510</v>
      </c>
      <c r="E4" t="s">
        <v>1511</v>
      </c>
      <c r="F4" s="2">
        <v>36384</v>
      </c>
      <c r="G4" t="s">
        <v>1512</v>
      </c>
      <c r="H4" t="s">
        <v>1513</v>
      </c>
      <c r="I4">
        <v>11.39</v>
      </c>
      <c r="J4" t="s">
        <v>1514</v>
      </c>
      <c r="K4">
        <v>264</v>
      </c>
      <c r="L4" t="s">
        <v>1458</v>
      </c>
      <c r="N4" t="s">
        <v>1492</v>
      </c>
      <c r="O4" t="s">
        <v>1461</v>
      </c>
      <c r="P4" t="s">
        <v>1515</v>
      </c>
      <c r="Q4">
        <v>25.7</v>
      </c>
      <c r="R4" t="s">
        <v>1516</v>
      </c>
      <c r="S4" t="s">
        <v>1517</v>
      </c>
      <c r="U4">
        <v>93.7</v>
      </c>
      <c r="V4" t="s">
        <v>1518</v>
      </c>
      <c r="W4" t="s">
        <v>1519</v>
      </c>
      <c r="X4">
        <v>0.081</v>
      </c>
      <c r="Y4" t="s">
        <v>1520</v>
      </c>
      <c r="AA4" t="s">
        <v>1521</v>
      </c>
    </row>
    <row r="5" spans="1:27" ht="14.25">
      <c r="A5" s="1" t="s">
        <v>1507</v>
      </c>
      <c r="B5" t="s">
        <v>1508</v>
      </c>
      <c r="C5" t="s">
        <v>1509</v>
      </c>
      <c r="D5" t="s">
        <v>1510</v>
      </c>
      <c r="E5" t="s">
        <v>1511</v>
      </c>
      <c r="F5" s="2">
        <v>36384</v>
      </c>
      <c r="G5" t="s">
        <v>1512</v>
      </c>
      <c r="H5" t="s">
        <v>1513</v>
      </c>
      <c r="I5">
        <v>11.39</v>
      </c>
      <c r="J5" t="s">
        <v>1514</v>
      </c>
      <c r="K5">
        <v>264</v>
      </c>
      <c r="L5" t="s">
        <v>1458</v>
      </c>
      <c r="N5" t="s">
        <v>1492</v>
      </c>
      <c r="O5" t="s">
        <v>1461</v>
      </c>
      <c r="P5" t="s">
        <v>1515</v>
      </c>
      <c r="Q5">
        <v>25.7</v>
      </c>
      <c r="R5" t="s">
        <v>1516</v>
      </c>
      <c r="S5" t="s">
        <v>1517</v>
      </c>
      <c r="U5">
        <v>93.7</v>
      </c>
      <c r="V5" t="s">
        <v>1518</v>
      </c>
      <c r="W5" t="s">
        <v>1519</v>
      </c>
      <c r="X5">
        <v>0.081</v>
      </c>
      <c r="Y5" t="s">
        <v>1520</v>
      </c>
      <c r="AA5" t="s">
        <v>1521</v>
      </c>
    </row>
    <row r="6" spans="1:27" ht="14.25">
      <c r="A6" s="1" t="s">
        <v>1522</v>
      </c>
      <c r="B6" t="s">
        <v>1523</v>
      </c>
      <c r="C6" t="s">
        <v>1524</v>
      </c>
      <c r="D6" t="s">
        <v>1497</v>
      </c>
      <c r="E6" t="s">
        <v>1498</v>
      </c>
      <c r="F6" s="2">
        <v>36579</v>
      </c>
      <c r="G6" t="s">
        <v>1525</v>
      </c>
      <c r="H6" t="s">
        <v>1466</v>
      </c>
      <c r="I6">
        <v>11.39</v>
      </c>
      <c r="J6" t="s">
        <v>1457</v>
      </c>
      <c r="K6">
        <v>251</v>
      </c>
      <c r="L6" t="s">
        <v>1526</v>
      </c>
      <c r="M6" t="s">
        <v>1527</v>
      </c>
      <c r="N6" t="s">
        <v>1492</v>
      </c>
      <c r="O6" t="s">
        <v>1468</v>
      </c>
      <c r="Q6">
        <v>0.1</v>
      </c>
      <c r="R6" t="s">
        <v>1464</v>
      </c>
      <c r="X6">
        <v>0.1</v>
      </c>
      <c r="Y6" t="s">
        <v>1464</v>
      </c>
      <c r="AA6" t="s">
        <v>1465</v>
      </c>
    </row>
    <row r="7" spans="1:27" ht="14.25">
      <c r="A7" s="1" t="s">
        <v>1528</v>
      </c>
      <c r="B7" t="s">
        <v>1529</v>
      </c>
      <c r="C7" t="s">
        <v>1530</v>
      </c>
      <c r="D7" t="s">
        <v>1531</v>
      </c>
      <c r="E7" t="s">
        <v>1532</v>
      </c>
      <c r="F7" s="2">
        <v>36889</v>
      </c>
      <c r="G7" t="s">
        <v>1533</v>
      </c>
      <c r="H7" t="s">
        <v>1534</v>
      </c>
      <c r="I7">
        <v>11.31</v>
      </c>
      <c r="J7" t="s">
        <v>1457</v>
      </c>
      <c r="K7">
        <v>517</v>
      </c>
      <c r="L7" t="s">
        <v>1458</v>
      </c>
      <c r="M7" t="s">
        <v>1535</v>
      </c>
      <c r="N7" t="s">
        <v>1492</v>
      </c>
      <c r="O7" t="s">
        <v>1461</v>
      </c>
      <c r="P7" t="s">
        <v>1536</v>
      </c>
      <c r="Q7">
        <v>7.3</v>
      </c>
      <c r="R7" t="s">
        <v>1503</v>
      </c>
      <c r="T7">
        <v>62</v>
      </c>
      <c r="X7">
        <v>0.007</v>
      </c>
      <c r="Y7" t="s">
        <v>1464</v>
      </c>
      <c r="AA7" t="s">
        <v>1465</v>
      </c>
    </row>
    <row r="8" spans="1:27" ht="14.25">
      <c r="A8" s="1" t="s">
        <v>1537</v>
      </c>
      <c r="B8" t="s">
        <v>1538</v>
      </c>
      <c r="C8" t="s">
        <v>1539</v>
      </c>
      <c r="D8" t="s">
        <v>1497</v>
      </c>
      <c r="E8" t="s">
        <v>1498</v>
      </c>
      <c r="F8" s="2">
        <v>36986</v>
      </c>
      <c r="G8" t="s">
        <v>1540</v>
      </c>
      <c r="H8" t="s">
        <v>1541</v>
      </c>
      <c r="I8">
        <v>11.39</v>
      </c>
      <c r="M8" t="s">
        <v>1542</v>
      </c>
      <c r="N8" t="s">
        <v>1492</v>
      </c>
      <c r="O8" t="s">
        <v>1468</v>
      </c>
      <c r="P8" t="s">
        <v>1502</v>
      </c>
      <c r="Q8">
        <v>268.7</v>
      </c>
      <c r="R8" t="s">
        <v>1503</v>
      </c>
      <c r="S8" t="s">
        <v>1543</v>
      </c>
      <c r="U8">
        <v>650</v>
      </c>
      <c r="V8" t="s">
        <v>1463</v>
      </c>
      <c r="W8" t="s">
        <v>1543</v>
      </c>
      <c r="Z8" t="s">
        <v>1544</v>
      </c>
      <c r="AA8" t="s">
        <v>1465</v>
      </c>
    </row>
    <row r="9" spans="1:27" ht="14.25">
      <c r="A9" s="1" t="s">
        <v>1537</v>
      </c>
      <c r="B9" t="s">
        <v>1538</v>
      </c>
      <c r="C9" t="s">
        <v>1539</v>
      </c>
      <c r="D9" t="s">
        <v>1497</v>
      </c>
      <c r="E9" t="s">
        <v>1498</v>
      </c>
      <c r="F9" s="2">
        <v>36986</v>
      </c>
      <c r="G9" t="s">
        <v>1540</v>
      </c>
      <c r="H9" t="s">
        <v>1545</v>
      </c>
      <c r="I9">
        <v>11.39</v>
      </c>
      <c r="J9" t="s">
        <v>1546</v>
      </c>
      <c r="K9">
        <v>350</v>
      </c>
      <c r="L9" t="s">
        <v>1458</v>
      </c>
      <c r="M9" t="s">
        <v>1547</v>
      </c>
      <c r="N9" t="s">
        <v>1492</v>
      </c>
      <c r="O9" t="s">
        <v>1468</v>
      </c>
      <c r="P9" t="s">
        <v>1502</v>
      </c>
      <c r="Q9">
        <v>62</v>
      </c>
      <c r="R9" t="s">
        <v>1503</v>
      </c>
      <c r="U9">
        <v>133.8</v>
      </c>
      <c r="V9" t="s">
        <v>1463</v>
      </c>
      <c r="X9">
        <v>0.177</v>
      </c>
      <c r="Y9" t="s">
        <v>1464</v>
      </c>
      <c r="Z9" t="s">
        <v>1548</v>
      </c>
      <c r="AA9" t="s">
        <v>1549</v>
      </c>
    </row>
    <row r="10" spans="1:27" ht="14.25">
      <c r="A10" s="1" t="s">
        <v>1537</v>
      </c>
      <c r="B10" t="s">
        <v>1538</v>
      </c>
      <c r="C10" t="s">
        <v>1539</v>
      </c>
      <c r="D10" t="s">
        <v>1497</v>
      </c>
      <c r="E10" t="s">
        <v>1498</v>
      </c>
      <c r="F10" s="2">
        <v>36986</v>
      </c>
      <c r="G10" t="s">
        <v>1540</v>
      </c>
      <c r="H10" t="s">
        <v>1550</v>
      </c>
      <c r="I10">
        <v>11.39</v>
      </c>
      <c r="J10" t="s">
        <v>1546</v>
      </c>
      <c r="K10">
        <v>339</v>
      </c>
      <c r="L10" t="s">
        <v>1458</v>
      </c>
      <c r="M10" t="s">
        <v>1551</v>
      </c>
      <c r="N10" t="s">
        <v>1492</v>
      </c>
      <c r="O10" t="s">
        <v>1468</v>
      </c>
      <c r="P10" t="s">
        <v>1502</v>
      </c>
      <c r="Q10">
        <v>33.9</v>
      </c>
      <c r="R10" t="s">
        <v>1503</v>
      </c>
      <c r="U10">
        <v>98.2</v>
      </c>
      <c r="V10" t="s">
        <v>1463</v>
      </c>
      <c r="X10">
        <v>0.1</v>
      </c>
      <c r="Y10" t="s">
        <v>1464</v>
      </c>
      <c r="Z10" t="s">
        <v>1548</v>
      </c>
      <c r="AA10" t="s">
        <v>1549</v>
      </c>
    </row>
    <row r="11" spans="1:27" ht="14.25">
      <c r="A11" s="1" t="s">
        <v>1537</v>
      </c>
      <c r="B11" t="s">
        <v>1538</v>
      </c>
      <c r="C11" t="s">
        <v>1539</v>
      </c>
      <c r="D11" t="s">
        <v>1497</v>
      </c>
      <c r="E11" t="s">
        <v>1498</v>
      </c>
      <c r="F11" s="2">
        <v>36986</v>
      </c>
      <c r="G11" t="s">
        <v>1540</v>
      </c>
      <c r="H11" t="s">
        <v>1552</v>
      </c>
      <c r="I11">
        <v>11.39</v>
      </c>
      <c r="J11" t="s">
        <v>1546</v>
      </c>
      <c r="K11">
        <v>350</v>
      </c>
      <c r="L11" t="s">
        <v>1458</v>
      </c>
      <c r="M11" t="s">
        <v>1547</v>
      </c>
      <c r="N11" t="s">
        <v>1492</v>
      </c>
      <c r="O11" t="s">
        <v>1468</v>
      </c>
      <c r="P11" t="s">
        <v>1502</v>
      </c>
      <c r="Q11">
        <v>62</v>
      </c>
      <c r="R11" t="s">
        <v>1503</v>
      </c>
      <c r="U11">
        <v>143.5</v>
      </c>
      <c r="V11" t="s">
        <v>1463</v>
      </c>
      <c r="X11">
        <v>0.177</v>
      </c>
      <c r="Y11" t="s">
        <v>1464</v>
      </c>
      <c r="Z11" t="s">
        <v>1548</v>
      </c>
      <c r="AA11" t="s">
        <v>1549</v>
      </c>
    </row>
    <row r="12" spans="1:27" ht="14.25">
      <c r="A12" s="1" t="s">
        <v>1537</v>
      </c>
      <c r="B12" t="s">
        <v>1538</v>
      </c>
      <c r="C12" t="s">
        <v>1539</v>
      </c>
      <c r="D12" t="s">
        <v>1497</v>
      </c>
      <c r="E12" t="s">
        <v>1498</v>
      </c>
      <c r="F12" s="2">
        <v>36986</v>
      </c>
      <c r="G12" t="s">
        <v>1540</v>
      </c>
      <c r="H12" t="s">
        <v>1553</v>
      </c>
      <c r="I12">
        <v>11.39</v>
      </c>
      <c r="J12" t="s">
        <v>1546</v>
      </c>
      <c r="K12">
        <v>350</v>
      </c>
      <c r="L12" t="s">
        <v>1458</v>
      </c>
      <c r="M12" t="s">
        <v>1554</v>
      </c>
      <c r="N12" t="s">
        <v>1492</v>
      </c>
      <c r="O12" t="s">
        <v>1468</v>
      </c>
      <c r="P12" t="s">
        <v>1502</v>
      </c>
      <c r="Q12">
        <v>62</v>
      </c>
      <c r="R12" t="s">
        <v>1503</v>
      </c>
      <c r="U12">
        <v>125.8</v>
      </c>
      <c r="V12" t="s">
        <v>1463</v>
      </c>
      <c r="X12">
        <v>0.177</v>
      </c>
      <c r="Y12" t="s">
        <v>1464</v>
      </c>
      <c r="Z12" t="s">
        <v>1548</v>
      </c>
      <c r="AA12" t="s">
        <v>1549</v>
      </c>
    </row>
    <row r="13" spans="1:27" ht="14.25">
      <c r="A13" s="1" t="s">
        <v>1537</v>
      </c>
      <c r="B13" t="s">
        <v>1538</v>
      </c>
      <c r="C13" t="s">
        <v>1539</v>
      </c>
      <c r="D13" t="s">
        <v>1497</v>
      </c>
      <c r="E13" t="s">
        <v>1498</v>
      </c>
      <c r="F13" s="2">
        <v>36986</v>
      </c>
      <c r="G13" t="s">
        <v>1540</v>
      </c>
      <c r="H13" t="s">
        <v>1555</v>
      </c>
      <c r="I13">
        <v>11.39</v>
      </c>
      <c r="J13" t="s">
        <v>1546</v>
      </c>
      <c r="K13">
        <v>350</v>
      </c>
      <c r="L13" t="s">
        <v>1458</v>
      </c>
      <c r="M13" t="s">
        <v>1556</v>
      </c>
      <c r="N13" t="s">
        <v>1492</v>
      </c>
      <c r="O13" t="s">
        <v>1468</v>
      </c>
      <c r="P13" t="s">
        <v>1502</v>
      </c>
      <c r="Q13">
        <v>62</v>
      </c>
      <c r="R13" t="s">
        <v>1503</v>
      </c>
      <c r="U13">
        <v>123.6</v>
      </c>
      <c r="V13" t="s">
        <v>1463</v>
      </c>
      <c r="X13">
        <v>0.177</v>
      </c>
      <c r="Y13" t="s">
        <v>1464</v>
      </c>
      <c r="Z13" t="s">
        <v>1557</v>
      </c>
      <c r="AA13" t="s">
        <v>1549</v>
      </c>
    </row>
    <row r="14" spans="1:27" ht="14.25">
      <c r="A14" s="1" t="s">
        <v>1537</v>
      </c>
      <c r="B14" t="s">
        <v>1538</v>
      </c>
      <c r="C14" t="s">
        <v>1539</v>
      </c>
      <c r="D14" t="s">
        <v>1497</v>
      </c>
      <c r="E14" t="s">
        <v>1498</v>
      </c>
      <c r="F14" s="2">
        <v>36986</v>
      </c>
      <c r="G14" t="s">
        <v>1540</v>
      </c>
      <c r="H14" t="s">
        <v>1558</v>
      </c>
      <c r="I14">
        <v>11.39</v>
      </c>
      <c r="J14" t="s">
        <v>1546</v>
      </c>
      <c r="K14">
        <v>350</v>
      </c>
      <c r="L14" t="s">
        <v>1458</v>
      </c>
      <c r="M14" t="s">
        <v>1547</v>
      </c>
      <c r="N14" t="s">
        <v>1492</v>
      </c>
      <c r="O14" t="s">
        <v>1468</v>
      </c>
      <c r="P14" t="s">
        <v>1502</v>
      </c>
      <c r="Q14">
        <v>62</v>
      </c>
      <c r="R14" t="s">
        <v>1503</v>
      </c>
      <c r="U14">
        <v>161.1</v>
      </c>
      <c r="V14" t="s">
        <v>1463</v>
      </c>
      <c r="X14">
        <v>0.177</v>
      </c>
      <c r="Y14" t="s">
        <v>1464</v>
      </c>
      <c r="Z14" t="s">
        <v>1559</v>
      </c>
      <c r="AA14" t="s">
        <v>1549</v>
      </c>
    </row>
    <row r="15" spans="1:27" ht="14.25">
      <c r="A15" s="1" t="s">
        <v>1537</v>
      </c>
      <c r="B15" t="s">
        <v>1538</v>
      </c>
      <c r="C15" t="s">
        <v>1539</v>
      </c>
      <c r="D15" t="s">
        <v>1497</v>
      </c>
      <c r="E15" t="s">
        <v>1498</v>
      </c>
      <c r="F15" s="2">
        <v>36986</v>
      </c>
      <c r="G15" t="s">
        <v>1540</v>
      </c>
      <c r="H15" t="s">
        <v>1560</v>
      </c>
      <c r="I15">
        <v>11.39</v>
      </c>
      <c r="J15" t="s">
        <v>1546</v>
      </c>
      <c r="K15">
        <v>350</v>
      </c>
      <c r="L15" t="s">
        <v>1458</v>
      </c>
      <c r="M15" t="s">
        <v>1547</v>
      </c>
      <c r="N15" t="s">
        <v>1492</v>
      </c>
      <c r="O15" t="s">
        <v>1468</v>
      </c>
      <c r="P15" t="s">
        <v>1502</v>
      </c>
      <c r="Q15">
        <v>62</v>
      </c>
      <c r="R15" t="s">
        <v>1503</v>
      </c>
      <c r="U15">
        <v>161.1</v>
      </c>
      <c r="V15" t="s">
        <v>1463</v>
      </c>
      <c r="X15">
        <v>0.177</v>
      </c>
      <c r="Y15" t="s">
        <v>1464</v>
      </c>
      <c r="Z15" t="s">
        <v>1557</v>
      </c>
      <c r="AA15" t="s">
        <v>1549</v>
      </c>
    </row>
    <row r="16" spans="1:27" ht="14.25">
      <c r="A16" s="1" t="s">
        <v>1537</v>
      </c>
      <c r="B16" t="s">
        <v>1538</v>
      </c>
      <c r="C16" t="s">
        <v>1539</v>
      </c>
      <c r="D16" t="s">
        <v>1497</v>
      </c>
      <c r="E16" t="s">
        <v>1498</v>
      </c>
      <c r="F16" s="2">
        <v>36986</v>
      </c>
      <c r="G16" t="s">
        <v>1540</v>
      </c>
      <c r="H16" t="s">
        <v>1561</v>
      </c>
      <c r="I16">
        <v>11.39</v>
      </c>
      <c r="J16" t="s">
        <v>1546</v>
      </c>
      <c r="K16">
        <v>341</v>
      </c>
      <c r="L16" t="s">
        <v>1562</v>
      </c>
      <c r="M16" t="s">
        <v>1563</v>
      </c>
      <c r="N16" t="s">
        <v>1492</v>
      </c>
      <c r="O16" t="s">
        <v>1468</v>
      </c>
      <c r="P16" t="s">
        <v>1502</v>
      </c>
      <c r="Q16">
        <v>40.9</v>
      </c>
      <c r="R16" t="s">
        <v>1503</v>
      </c>
      <c r="S16" t="s">
        <v>1564</v>
      </c>
      <c r="U16">
        <v>78.5</v>
      </c>
      <c r="V16" t="s">
        <v>1463</v>
      </c>
      <c r="W16" t="s">
        <v>1564</v>
      </c>
      <c r="X16">
        <v>0.06</v>
      </c>
      <c r="Y16" t="s">
        <v>1464</v>
      </c>
      <c r="Z16" t="s">
        <v>1565</v>
      </c>
      <c r="AA16" t="s">
        <v>1566</v>
      </c>
    </row>
    <row r="17" spans="1:27" ht="14.25">
      <c r="A17" s="1" t="s">
        <v>1537</v>
      </c>
      <c r="B17" t="s">
        <v>1538</v>
      </c>
      <c r="C17" t="s">
        <v>1539</v>
      </c>
      <c r="D17" t="s">
        <v>1497</v>
      </c>
      <c r="E17" t="s">
        <v>1498</v>
      </c>
      <c r="F17" s="2">
        <v>36986</v>
      </c>
      <c r="G17" t="s">
        <v>1540</v>
      </c>
      <c r="H17" t="s">
        <v>1567</v>
      </c>
      <c r="I17">
        <v>11.39</v>
      </c>
      <c r="J17" t="s">
        <v>1546</v>
      </c>
      <c r="K17">
        <v>300</v>
      </c>
      <c r="L17" t="s">
        <v>1458</v>
      </c>
      <c r="M17" t="s">
        <v>1547</v>
      </c>
      <c r="N17" t="s">
        <v>1492</v>
      </c>
      <c r="O17" t="s">
        <v>1468</v>
      </c>
      <c r="P17" t="s">
        <v>1502</v>
      </c>
      <c r="Q17">
        <v>24</v>
      </c>
      <c r="R17" t="s">
        <v>1503</v>
      </c>
      <c r="U17">
        <v>78.8</v>
      </c>
      <c r="V17" t="s">
        <v>1463</v>
      </c>
      <c r="X17">
        <v>0.08</v>
      </c>
      <c r="Y17" t="s">
        <v>1464</v>
      </c>
      <c r="Z17" t="s">
        <v>1568</v>
      </c>
      <c r="AA17" t="s">
        <v>1652</v>
      </c>
    </row>
    <row r="18" spans="1:27" ht="14.25">
      <c r="A18" s="1" t="s">
        <v>1537</v>
      </c>
      <c r="B18" t="s">
        <v>1538</v>
      </c>
      <c r="C18" t="s">
        <v>1539</v>
      </c>
      <c r="D18" t="s">
        <v>1497</v>
      </c>
      <c r="E18" t="s">
        <v>1498</v>
      </c>
      <c r="F18" s="2">
        <v>36986</v>
      </c>
      <c r="G18" t="s">
        <v>1540</v>
      </c>
      <c r="H18" t="s">
        <v>1653</v>
      </c>
      <c r="I18">
        <v>11.39</v>
      </c>
      <c r="J18" t="s">
        <v>1546</v>
      </c>
      <c r="K18">
        <v>300</v>
      </c>
      <c r="L18" t="s">
        <v>1458</v>
      </c>
      <c r="M18" t="s">
        <v>1654</v>
      </c>
      <c r="N18" t="s">
        <v>1492</v>
      </c>
      <c r="O18" t="s">
        <v>1468</v>
      </c>
      <c r="P18" t="s">
        <v>1502</v>
      </c>
      <c r="Q18">
        <v>24</v>
      </c>
      <c r="R18" t="s">
        <v>1503</v>
      </c>
      <c r="U18">
        <v>78.8</v>
      </c>
      <c r="V18" t="s">
        <v>1463</v>
      </c>
      <c r="X18">
        <v>0.08</v>
      </c>
      <c r="Y18" t="s">
        <v>1464</v>
      </c>
      <c r="Z18" t="s">
        <v>1568</v>
      </c>
      <c r="AA18" t="s">
        <v>1655</v>
      </c>
    </row>
    <row r="19" spans="1:27" ht="14.25">
      <c r="A19" s="1" t="s">
        <v>1537</v>
      </c>
      <c r="B19" t="s">
        <v>1538</v>
      </c>
      <c r="C19" t="s">
        <v>1539</v>
      </c>
      <c r="D19" t="s">
        <v>1497</v>
      </c>
      <c r="E19" t="s">
        <v>1498</v>
      </c>
      <c r="F19" s="2">
        <v>36986</v>
      </c>
      <c r="G19" t="s">
        <v>1540</v>
      </c>
      <c r="H19" t="s">
        <v>1656</v>
      </c>
      <c r="I19">
        <v>11.39</v>
      </c>
      <c r="J19" t="s">
        <v>1546</v>
      </c>
      <c r="K19">
        <v>333</v>
      </c>
      <c r="L19" t="s">
        <v>1458</v>
      </c>
      <c r="M19" t="s">
        <v>1657</v>
      </c>
      <c r="N19" t="s">
        <v>1492</v>
      </c>
      <c r="O19" t="s">
        <v>1468</v>
      </c>
      <c r="P19" t="s">
        <v>1502</v>
      </c>
      <c r="Q19">
        <v>26.64</v>
      </c>
      <c r="R19" t="s">
        <v>1503</v>
      </c>
      <c r="S19" t="s">
        <v>1564</v>
      </c>
      <c r="U19">
        <v>399.1</v>
      </c>
      <c r="V19" t="s">
        <v>1463</v>
      </c>
      <c r="W19" t="s">
        <v>1543</v>
      </c>
      <c r="X19">
        <v>0.08</v>
      </c>
      <c r="Y19" t="s">
        <v>1464</v>
      </c>
      <c r="Z19" t="s">
        <v>1658</v>
      </c>
      <c r="AA19" t="s">
        <v>530</v>
      </c>
    </row>
    <row r="20" spans="1:27" ht="14.25">
      <c r="A20" s="1" t="s">
        <v>1537</v>
      </c>
      <c r="B20" t="s">
        <v>1538</v>
      </c>
      <c r="C20" t="s">
        <v>1539</v>
      </c>
      <c r="D20" t="s">
        <v>1497</v>
      </c>
      <c r="E20" t="s">
        <v>1498</v>
      </c>
      <c r="F20" s="2">
        <v>36986</v>
      </c>
      <c r="G20" t="s">
        <v>1540</v>
      </c>
      <c r="H20" t="s">
        <v>531</v>
      </c>
      <c r="I20">
        <v>11.39</v>
      </c>
      <c r="J20" t="s">
        <v>1546</v>
      </c>
      <c r="K20">
        <v>502</v>
      </c>
      <c r="L20" t="s">
        <v>1458</v>
      </c>
      <c r="M20" t="s">
        <v>532</v>
      </c>
      <c r="N20" t="s">
        <v>1492</v>
      </c>
      <c r="O20" t="s">
        <v>1479</v>
      </c>
      <c r="P20" t="s">
        <v>533</v>
      </c>
      <c r="Q20">
        <v>40.1</v>
      </c>
      <c r="R20" t="s">
        <v>1503</v>
      </c>
      <c r="U20">
        <v>126.4</v>
      </c>
      <c r="V20" t="s">
        <v>1463</v>
      </c>
      <c r="X20">
        <v>0.08</v>
      </c>
      <c r="Y20" t="s">
        <v>1464</v>
      </c>
      <c r="Z20" t="s">
        <v>1568</v>
      </c>
      <c r="AA20" t="s">
        <v>534</v>
      </c>
    </row>
    <row r="21" spans="1:27" ht="14.25">
      <c r="A21" s="1" t="s">
        <v>535</v>
      </c>
      <c r="B21" t="s">
        <v>536</v>
      </c>
      <c r="C21" t="s">
        <v>536</v>
      </c>
      <c r="D21" t="s">
        <v>537</v>
      </c>
      <c r="E21" t="s">
        <v>538</v>
      </c>
      <c r="F21" s="2">
        <v>36990</v>
      </c>
      <c r="G21" t="s">
        <v>539</v>
      </c>
      <c r="H21" t="s">
        <v>540</v>
      </c>
      <c r="I21">
        <v>11.31</v>
      </c>
      <c r="J21" t="s">
        <v>1457</v>
      </c>
      <c r="K21">
        <v>350</v>
      </c>
      <c r="L21" t="s">
        <v>541</v>
      </c>
      <c r="N21" t="s">
        <v>1492</v>
      </c>
      <c r="O21" t="s">
        <v>1461</v>
      </c>
      <c r="P21" t="s">
        <v>542</v>
      </c>
      <c r="Q21">
        <v>14</v>
      </c>
      <c r="R21" t="s">
        <v>1503</v>
      </c>
      <c r="X21">
        <v>0.04</v>
      </c>
      <c r="Y21" t="s">
        <v>1464</v>
      </c>
      <c r="AA21" t="s">
        <v>1465</v>
      </c>
    </row>
    <row r="22" spans="1:27" ht="14.25">
      <c r="A22" s="1" t="s">
        <v>543</v>
      </c>
      <c r="B22" t="s">
        <v>544</v>
      </c>
      <c r="C22" t="s">
        <v>544</v>
      </c>
      <c r="D22" t="s">
        <v>1510</v>
      </c>
      <c r="E22" t="s">
        <v>1511</v>
      </c>
      <c r="F22" s="2">
        <v>37266</v>
      </c>
      <c r="G22" t="s">
        <v>545</v>
      </c>
      <c r="H22" t="s">
        <v>546</v>
      </c>
      <c r="I22">
        <v>11.39</v>
      </c>
      <c r="J22" t="s">
        <v>547</v>
      </c>
      <c r="K22">
        <v>528</v>
      </c>
      <c r="L22" t="s">
        <v>1458</v>
      </c>
      <c r="N22" t="s">
        <v>1492</v>
      </c>
      <c r="O22" t="s">
        <v>1461</v>
      </c>
      <c r="P22" t="s">
        <v>548</v>
      </c>
      <c r="Q22">
        <v>41.7</v>
      </c>
      <c r="R22" t="s">
        <v>1503</v>
      </c>
      <c r="U22">
        <v>183</v>
      </c>
      <c r="V22" t="s">
        <v>1463</v>
      </c>
      <c r="X22">
        <v>0.079</v>
      </c>
      <c r="Y22" t="s">
        <v>1464</v>
      </c>
      <c r="AA22" t="s">
        <v>1465</v>
      </c>
    </row>
    <row r="23" spans="1:27" ht="14.25">
      <c r="A23" s="1" t="s">
        <v>549</v>
      </c>
      <c r="B23" t="s">
        <v>550</v>
      </c>
      <c r="C23" t="s">
        <v>551</v>
      </c>
      <c r="D23" t="s">
        <v>1510</v>
      </c>
      <c r="E23" t="s">
        <v>1511</v>
      </c>
      <c r="F23" s="2">
        <v>37281</v>
      </c>
      <c r="G23" t="s">
        <v>552</v>
      </c>
      <c r="H23" t="s">
        <v>553</v>
      </c>
      <c r="I23">
        <v>11.31</v>
      </c>
      <c r="J23" t="s">
        <v>1457</v>
      </c>
      <c r="K23">
        <v>987</v>
      </c>
      <c r="L23" t="s">
        <v>1458</v>
      </c>
      <c r="M23" t="s">
        <v>554</v>
      </c>
      <c r="N23" t="s">
        <v>1492</v>
      </c>
      <c r="O23" t="s">
        <v>1461</v>
      </c>
      <c r="P23" t="s">
        <v>555</v>
      </c>
      <c r="Q23">
        <v>127.19</v>
      </c>
      <c r="R23" t="s">
        <v>1503</v>
      </c>
      <c r="U23">
        <v>230.24</v>
      </c>
      <c r="V23" t="s">
        <v>1463</v>
      </c>
      <c r="X23">
        <v>0.1</v>
      </c>
      <c r="Y23" t="s">
        <v>1464</v>
      </c>
      <c r="AA23" t="s">
        <v>1465</v>
      </c>
    </row>
    <row r="24" spans="1:27" ht="14.25">
      <c r="A24" s="1" t="s">
        <v>549</v>
      </c>
      <c r="B24" t="s">
        <v>550</v>
      </c>
      <c r="C24" t="s">
        <v>551</v>
      </c>
      <c r="D24" t="s">
        <v>1510</v>
      </c>
      <c r="E24" t="s">
        <v>1511</v>
      </c>
      <c r="F24" s="2">
        <v>37281</v>
      </c>
      <c r="G24" t="s">
        <v>552</v>
      </c>
      <c r="H24" t="s">
        <v>556</v>
      </c>
      <c r="I24">
        <v>11.9</v>
      </c>
      <c r="J24" t="s">
        <v>557</v>
      </c>
      <c r="K24">
        <v>459.5</v>
      </c>
      <c r="L24" t="s">
        <v>1458</v>
      </c>
      <c r="M24" t="s">
        <v>558</v>
      </c>
      <c r="N24" t="s">
        <v>1492</v>
      </c>
      <c r="O24" t="s">
        <v>1461</v>
      </c>
      <c r="P24" t="s">
        <v>555</v>
      </c>
      <c r="Q24">
        <v>128.7</v>
      </c>
      <c r="R24" t="s">
        <v>1503</v>
      </c>
      <c r="U24">
        <v>235.74</v>
      </c>
      <c r="V24" t="s">
        <v>1463</v>
      </c>
      <c r="X24">
        <v>0.1</v>
      </c>
      <c r="Y24" t="s">
        <v>1464</v>
      </c>
      <c r="Z24" t="s">
        <v>559</v>
      </c>
      <c r="AA24" t="s">
        <v>560</v>
      </c>
    </row>
    <row r="25" spans="1:27" ht="14.25">
      <c r="A25" s="1" t="s">
        <v>561</v>
      </c>
      <c r="B25" t="s">
        <v>562</v>
      </c>
      <c r="C25" t="s">
        <v>562</v>
      </c>
      <c r="D25" t="s">
        <v>1497</v>
      </c>
      <c r="E25" t="s">
        <v>1498</v>
      </c>
      <c r="F25" s="2">
        <v>37329</v>
      </c>
      <c r="G25" t="s">
        <v>563</v>
      </c>
      <c r="H25" t="s">
        <v>564</v>
      </c>
      <c r="I25">
        <v>11.39</v>
      </c>
      <c r="K25">
        <v>366.83</v>
      </c>
      <c r="L25" t="s">
        <v>1458</v>
      </c>
      <c r="M25" t="s">
        <v>565</v>
      </c>
      <c r="N25" t="s">
        <v>1492</v>
      </c>
      <c r="O25" t="s">
        <v>1468</v>
      </c>
      <c r="Q25">
        <v>29.3</v>
      </c>
      <c r="R25" t="s">
        <v>1503</v>
      </c>
      <c r="U25">
        <v>128.5</v>
      </c>
      <c r="V25" t="s">
        <v>1463</v>
      </c>
      <c r="X25">
        <v>0.08</v>
      </c>
      <c r="Y25" t="s">
        <v>1464</v>
      </c>
      <c r="Z25" t="s">
        <v>566</v>
      </c>
      <c r="AA25" t="s">
        <v>1465</v>
      </c>
    </row>
    <row r="26" spans="1:27" ht="14.25">
      <c r="A26" s="1" t="s">
        <v>561</v>
      </c>
      <c r="B26" t="s">
        <v>562</v>
      </c>
      <c r="C26" t="s">
        <v>562</v>
      </c>
      <c r="D26" t="s">
        <v>1497</v>
      </c>
      <c r="E26" t="s">
        <v>1498</v>
      </c>
      <c r="F26" s="2">
        <v>37329</v>
      </c>
      <c r="G26" t="s">
        <v>563</v>
      </c>
      <c r="H26" t="s">
        <v>567</v>
      </c>
      <c r="I26">
        <v>11.39</v>
      </c>
      <c r="J26" t="s">
        <v>568</v>
      </c>
      <c r="K26">
        <v>586</v>
      </c>
      <c r="L26" t="s">
        <v>569</v>
      </c>
      <c r="M26" t="s">
        <v>570</v>
      </c>
      <c r="N26" t="s">
        <v>1492</v>
      </c>
      <c r="O26" t="s">
        <v>1468</v>
      </c>
      <c r="Q26">
        <v>46.9</v>
      </c>
      <c r="R26" t="s">
        <v>1503</v>
      </c>
      <c r="S26" t="s">
        <v>1564</v>
      </c>
      <c r="U26">
        <v>205.3</v>
      </c>
      <c r="V26" t="s">
        <v>1463</v>
      </c>
      <c r="W26" t="s">
        <v>1564</v>
      </c>
      <c r="X26">
        <v>0.08</v>
      </c>
      <c r="Y26" t="s">
        <v>1464</v>
      </c>
      <c r="Z26" t="s">
        <v>571</v>
      </c>
      <c r="AA26" t="s">
        <v>1465</v>
      </c>
    </row>
    <row r="27" spans="1:27" ht="14.25">
      <c r="A27" s="1" t="s">
        <v>561</v>
      </c>
      <c r="B27" t="s">
        <v>562</v>
      </c>
      <c r="C27" t="s">
        <v>562</v>
      </c>
      <c r="D27" t="s">
        <v>1497</v>
      </c>
      <c r="E27" t="s">
        <v>1498</v>
      </c>
      <c r="F27" s="2">
        <v>37329</v>
      </c>
      <c r="G27" t="s">
        <v>563</v>
      </c>
      <c r="H27" t="s">
        <v>564</v>
      </c>
      <c r="I27">
        <v>11.39</v>
      </c>
      <c r="K27">
        <v>366.83</v>
      </c>
      <c r="L27" t="s">
        <v>1458</v>
      </c>
      <c r="M27" t="s">
        <v>565</v>
      </c>
      <c r="N27" t="s">
        <v>1492</v>
      </c>
      <c r="O27" t="s">
        <v>1468</v>
      </c>
      <c r="Q27">
        <v>29.3</v>
      </c>
      <c r="R27" t="s">
        <v>1503</v>
      </c>
      <c r="U27">
        <v>128.5</v>
      </c>
      <c r="V27" t="s">
        <v>1463</v>
      </c>
      <c r="X27">
        <v>0.08</v>
      </c>
      <c r="Y27" t="s">
        <v>1464</v>
      </c>
      <c r="Z27" t="s">
        <v>566</v>
      </c>
      <c r="AA27" t="s">
        <v>1465</v>
      </c>
    </row>
    <row r="28" spans="1:27" ht="14.25">
      <c r="A28" s="1" t="s">
        <v>561</v>
      </c>
      <c r="B28" t="s">
        <v>562</v>
      </c>
      <c r="C28" t="s">
        <v>562</v>
      </c>
      <c r="D28" t="s">
        <v>1497</v>
      </c>
      <c r="E28" t="s">
        <v>1498</v>
      </c>
      <c r="F28" s="2">
        <v>37329</v>
      </c>
      <c r="G28" t="s">
        <v>563</v>
      </c>
      <c r="H28" t="s">
        <v>567</v>
      </c>
      <c r="I28">
        <v>11.39</v>
      </c>
      <c r="J28" t="s">
        <v>568</v>
      </c>
      <c r="K28">
        <v>586</v>
      </c>
      <c r="L28" t="s">
        <v>569</v>
      </c>
      <c r="M28" t="s">
        <v>570</v>
      </c>
      <c r="N28" t="s">
        <v>1492</v>
      </c>
      <c r="O28" t="s">
        <v>1468</v>
      </c>
      <c r="Q28">
        <v>46.9</v>
      </c>
      <c r="R28" t="s">
        <v>1503</v>
      </c>
      <c r="S28" t="s">
        <v>1564</v>
      </c>
      <c r="U28">
        <v>205.3</v>
      </c>
      <c r="V28" t="s">
        <v>1463</v>
      </c>
      <c r="W28" t="s">
        <v>1564</v>
      </c>
      <c r="X28">
        <v>0.08</v>
      </c>
      <c r="Y28" t="s">
        <v>1464</v>
      </c>
      <c r="Z28" t="s">
        <v>571</v>
      </c>
      <c r="AA28" t="s">
        <v>1465</v>
      </c>
    </row>
    <row r="29" spans="1:27" ht="14.25">
      <c r="A29" s="1" t="s">
        <v>1450</v>
      </c>
      <c r="B29" t="s">
        <v>1451</v>
      </c>
      <c r="C29" t="s">
        <v>1452</v>
      </c>
      <c r="D29" t="s">
        <v>1453</v>
      </c>
      <c r="E29" t="s">
        <v>1454</v>
      </c>
      <c r="F29" s="2">
        <v>37578</v>
      </c>
      <c r="G29" t="s">
        <v>1455</v>
      </c>
      <c r="H29" t="s">
        <v>1456</v>
      </c>
      <c r="I29">
        <v>11.31</v>
      </c>
      <c r="J29" t="s">
        <v>1457</v>
      </c>
      <c r="K29">
        <v>2350</v>
      </c>
      <c r="L29" t="s">
        <v>1458</v>
      </c>
      <c r="M29" t="s">
        <v>1459</v>
      </c>
      <c r="N29" t="s">
        <v>1460</v>
      </c>
      <c r="O29" t="s">
        <v>1461</v>
      </c>
      <c r="P29" t="s">
        <v>1462</v>
      </c>
      <c r="Q29">
        <v>3066</v>
      </c>
      <c r="R29" t="s">
        <v>1463</v>
      </c>
      <c r="X29">
        <v>0.3</v>
      </c>
      <c r="Y29" t="s">
        <v>1464</v>
      </c>
      <c r="AA29" t="s">
        <v>1465</v>
      </c>
    </row>
    <row r="30" spans="1:27" ht="14.25">
      <c r="A30" s="1" t="s">
        <v>1450</v>
      </c>
      <c r="B30" t="s">
        <v>1451</v>
      </c>
      <c r="C30" t="s">
        <v>1452</v>
      </c>
      <c r="D30" t="s">
        <v>1453</v>
      </c>
      <c r="E30" t="s">
        <v>1454</v>
      </c>
      <c r="F30" s="2">
        <v>37578</v>
      </c>
      <c r="G30" t="s">
        <v>1455</v>
      </c>
      <c r="H30" t="s">
        <v>1466</v>
      </c>
      <c r="I30">
        <v>11.31</v>
      </c>
      <c r="J30" t="s">
        <v>1457</v>
      </c>
      <c r="K30">
        <v>385</v>
      </c>
      <c r="L30" t="s">
        <v>1458</v>
      </c>
      <c r="M30" t="s">
        <v>1467</v>
      </c>
      <c r="N30" t="s">
        <v>1460</v>
      </c>
      <c r="O30" t="s">
        <v>1468</v>
      </c>
      <c r="Q30">
        <v>0.2</v>
      </c>
      <c r="R30" t="s">
        <v>1464</v>
      </c>
      <c r="U30">
        <v>1.6</v>
      </c>
      <c r="V30" t="s">
        <v>1469</v>
      </c>
      <c r="W30" t="s">
        <v>1470</v>
      </c>
      <c r="X30">
        <v>0.2</v>
      </c>
      <c r="Y30" t="s">
        <v>1464</v>
      </c>
      <c r="AA30" t="s">
        <v>1465</v>
      </c>
    </row>
    <row r="31" spans="1:27" ht="14.25">
      <c r="A31" s="1" t="s">
        <v>1450</v>
      </c>
      <c r="B31" t="s">
        <v>1451</v>
      </c>
      <c r="C31" t="s">
        <v>1452</v>
      </c>
      <c r="D31" t="s">
        <v>1453</v>
      </c>
      <c r="E31" t="s">
        <v>1454</v>
      </c>
      <c r="F31" s="2">
        <v>37578</v>
      </c>
      <c r="G31" t="s">
        <v>1455</v>
      </c>
      <c r="H31" t="s">
        <v>572</v>
      </c>
      <c r="I31">
        <v>11.31</v>
      </c>
      <c r="J31" t="s">
        <v>1457</v>
      </c>
      <c r="K31">
        <v>1150</v>
      </c>
      <c r="L31" t="s">
        <v>1458</v>
      </c>
      <c r="M31" t="s">
        <v>573</v>
      </c>
      <c r="N31" t="s">
        <v>1492</v>
      </c>
      <c r="O31" t="s">
        <v>1461</v>
      </c>
      <c r="P31" t="s">
        <v>574</v>
      </c>
      <c r="Q31">
        <v>3066</v>
      </c>
      <c r="R31" t="s">
        <v>1463</v>
      </c>
      <c r="X31">
        <v>0.61</v>
      </c>
      <c r="Y31" t="s">
        <v>1464</v>
      </c>
      <c r="AA31" t="s">
        <v>1465</v>
      </c>
    </row>
    <row r="32" spans="1:27" ht="14.25">
      <c r="A32" s="1" t="s">
        <v>575</v>
      </c>
      <c r="B32" t="s">
        <v>576</v>
      </c>
      <c r="D32" t="s">
        <v>577</v>
      </c>
      <c r="E32" t="s">
        <v>578</v>
      </c>
      <c r="F32" s="2">
        <v>37959</v>
      </c>
      <c r="G32" t="s">
        <v>579</v>
      </c>
      <c r="H32" t="s">
        <v>580</v>
      </c>
      <c r="I32">
        <v>11.31</v>
      </c>
      <c r="J32" t="s">
        <v>1457</v>
      </c>
      <c r="K32">
        <v>800</v>
      </c>
      <c r="L32" t="s">
        <v>1458</v>
      </c>
      <c r="M32" t="s">
        <v>581</v>
      </c>
      <c r="N32" t="s">
        <v>1492</v>
      </c>
      <c r="O32" t="s">
        <v>582</v>
      </c>
      <c r="P32" t="s">
        <v>583</v>
      </c>
      <c r="Q32">
        <v>3</v>
      </c>
      <c r="R32" t="s">
        <v>584</v>
      </c>
      <c r="S32" t="s">
        <v>585</v>
      </c>
      <c r="Z32" t="s">
        <v>586</v>
      </c>
      <c r="AA32" t="s">
        <v>587</v>
      </c>
    </row>
    <row r="33" spans="1:27" ht="14.25">
      <c r="A33" s="1" t="s">
        <v>1471</v>
      </c>
      <c r="B33" t="s">
        <v>1472</v>
      </c>
      <c r="C33" t="s">
        <v>1473</v>
      </c>
      <c r="D33" t="s">
        <v>1474</v>
      </c>
      <c r="E33" t="s">
        <v>1475</v>
      </c>
      <c r="F33" s="2">
        <v>37985</v>
      </c>
      <c r="G33" t="s">
        <v>1476</v>
      </c>
      <c r="H33" t="s">
        <v>1477</v>
      </c>
      <c r="I33">
        <v>11.31</v>
      </c>
      <c r="J33" t="s">
        <v>1457</v>
      </c>
      <c r="K33">
        <v>654</v>
      </c>
      <c r="L33" t="s">
        <v>1458</v>
      </c>
      <c r="M33" t="s">
        <v>1478</v>
      </c>
      <c r="N33" t="s">
        <v>1460</v>
      </c>
      <c r="O33" t="s">
        <v>1479</v>
      </c>
      <c r="P33" t="s">
        <v>1480</v>
      </c>
      <c r="Q33">
        <v>200</v>
      </c>
      <c r="R33" t="s">
        <v>1481</v>
      </c>
      <c r="X33">
        <v>0.47</v>
      </c>
      <c r="Y33" t="s">
        <v>1464</v>
      </c>
      <c r="Z33" t="s">
        <v>1482</v>
      </c>
      <c r="AA33" t="s">
        <v>1465</v>
      </c>
    </row>
    <row r="34" spans="1:27" ht="14.25">
      <c r="A34" s="1" t="s">
        <v>588</v>
      </c>
      <c r="B34" t="s">
        <v>589</v>
      </c>
      <c r="C34" t="s">
        <v>590</v>
      </c>
      <c r="D34" t="s">
        <v>591</v>
      </c>
      <c r="F34" s="2">
        <v>37991</v>
      </c>
      <c r="G34" t="s">
        <v>592</v>
      </c>
      <c r="H34" t="s">
        <v>593</v>
      </c>
      <c r="I34">
        <v>11.31</v>
      </c>
      <c r="J34" t="s">
        <v>1457</v>
      </c>
      <c r="K34">
        <v>247</v>
      </c>
      <c r="L34" t="s">
        <v>1458</v>
      </c>
      <c r="N34" t="s">
        <v>1492</v>
      </c>
      <c r="O34" t="s">
        <v>1468</v>
      </c>
      <c r="Q34">
        <v>14.82</v>
      </c>
      <c r="R34" t="s">
        <v>1503</v>
      </c>
      <c r="S34" t="s">
        <v>594</v>
      </c>
      <c r="U34">
        <v>27.02</v>
      </c>
      <c r="V34" t="s">
        <v>1463</v>
      </c>
      <c r="W34" t="s">
        <v>595</v>
      </c>
      <c r="X34">
        <v>0.06</v>
      </c>
      <c r="Y34" t="s">
        <v>1464</v>
      </c>
      <c r="Z34" t="s">
        <v>594</v>
      </c>
      <c r="AA34" t="s">
        <v>596</v>
      </c>
    </row>
    <row r="35" spans="1:27" ht="14.25">
      <c r="A35" s="1" t="s">
        <v>597</v>
      </c>
      <c r="B35" t="s">
        <v>598</v>
      </c>
      <c r="C35" t="s">
        <v>599</v>
      </c>
      <c r="D35" t="s">
        <v>600</v>
      </c>
      <c r="E35" t="s">
        <v>601</v>
      </c>
      <c r="F35" s="2">
        <v>38160</v>
      </c>
      <c r="H35" t="s">
        <v>602</v>
      </c>
      <c r="I35">
        <v>11.31</v>
      </c>
      <c r="J35" t="s">
        <v>1457</v>
      </c>
      <c r="K35">
        <v>133</v>
      </c>
      <c r="L35" t="s">
        <v>1458</v>
      </c>
      <c r="N35" t="s">
        <v>1492</v>
      </c>
      <c r="O35" t="s">
        <v>582</v>
      </c>
      <c r="P35" t="s">
        <v>603</v>
      </c>
      <c r="Q35">
        <v>0.096</v>
      </c>
      <c r="R35" t="s">
        <v>1464</v>
      </c>
      <c r="X35">
        <v>0.096</v>
      </c>
      <c r="Y35" t="s">
        <v>1464</v>
      </c>
      <c r="AA35" t="s">
        <v>1465</v>
      </c>
    </row>
    <row r="36" spans="1:27" ht="14.25">
      <c r="A36" s="1" t="s">
        <v>604</v>
      </c>
      <c r="B36" t="s">
        <v>605</v>
      </c>
      <c r="C36" t="s">
        <v>606</v>
      </c>
      <c r="D36" t="s">
        <v>1497</v>
      </c>
      <c r="E36" t="s">
        <v>1498</v>
      </c>
      <c r="F36" s="2">
        <v>38293</v>
      </c>
      <c r="G36" t="s">
        <v>607</v>
      </c>
      <c r="H36" t="s">
        <v>608</v>
      </c>
      <c r="I36">
        <v>11.39</v>
      </c>
      <c r="J36" t="s">
        <v>1457</v>
      </c>
      <c r="M36" t="s">
        <v>609</v>
      </c>
      <c r="N36" t="s">
        <v>1492</v>
      </c>
      <c r="O36" t="s">
        <v>1468</v>
      </c>
      <c r="Q36">
        <v>6</v>
      </c>
      <c r="R36" t="s">
        <v>1503</v>
      </c>
      <c r="U36">
        <v>9.21</v>
      </c>
      <c r="V36" t="s">
        <v>1463</v>
      </c>
      <c r="AA36" t="s">
        <v>1465</v>
      </c>
    </row>
    <row r="37" spans="1:27" ht="14.25">
      <c r="A37" s="1" t="s">
        <v>604</v>
      </c>
      <c r="B37" t="s">
        <v>605</v>
      </c>
      <c r="C37" t="s">
        <v>606</v>
      </c>
      <c r="D37" t="s">
        <v>1497</v>
      </c>
      <c r="E37" t="s">
        <v>1498</v>
      </c>
      <c r="F37" s="2">
        <v>38293</v>
      </c>
      <c r="G37" t="s">
        <v>607</v>
      </c>
      <c r="H37" t="s">
        <v>610</v>
      </c>
      <c r="I37">
        <v>11.39</v>
      </c>
      <c r="N37" t="s">
        <v>1492</v>
      </c>
      <c r="O37" t="s">
        <v>1468</v>
      </c>
      <c r="Q37">
        <v>21</v>
      </c>
      <c r="R37" t="s">
        <v>1503</v>
      </c>
      <c r="AA37" t="s">
        <v>1465</v>
      </c>
    </row>
    <row r="38" spans="1:27" ht="14.25">
      <c r="A38" s="1" t="s">
        <v>611</v>
      </c>
      <c r="B38" t="s">
        <v>612</v>
      </c>
      <c r="C38" t="s">
        <v>613</v>
      </c>
      <c r="D38" t="s">
        <v>614</v>
      </c>
      <c r="E38" t="s">
        <v>615</v>
      </c>
      <c r="F38" s="2">
        <v>38456</v>
      </c>
      <c r="G38" t="s">
        <v>616</v>
      </c>
      <c r="H38" t="s">
        <v>617</v>
      </c>
      <c r="I38">
        <v>11.31</v>
      </c>
      <c r="J38" t="s">
        <v>1457</v>
      </c>
      <c r="K38">
        <v>419</v>
      </c>
      <c r="L38" t="s">
        <v>1458</v>
      </c>
      <c r="M38" t="s">
        <v>618</v>
      </c>
      <c r="N38" t="s">
        <v>1492</v>
      </c>
      <c r="O38" t="s">
        <v>1461</v>
      </c>
      <c r="P38" t="s">
        <v>619</v>
      </c>
      <c r="Q38">
        <v>0.0125</v>
      </c>
      <c r="R38" t="s">
        <v>1464</v>
      </c>
      <c r="S38" t="s">
        <v>620</v>
      </c>
      <c r="X38">
        <v>0.0125</v>
      </c>
      <c r="Y38" t="s">
        <v>1464</v>
      </c>
      <c r="AA38" t="s">
        <v>1465</v>
      </c>
    </row>
    <row r="39" spans="1:27" ht="14.25">
      <c r="A39" s="1" t="s">
        <v>611</v>
      </c>
      <c r="B39" t="s">
        <v>612</v>
      </c>
      <c r="C39" t="s">
        <v>613</v>
      </c>
      <c r="D39" t="s">
        <v>614</v>
      </c>
      <c r="E39" t="s">
        <v>615</v>
      </c>
      <c r="F39" s="2">
        <v>38456</v>
      </c>
      <c r="G39" t="s">
        <v>616</v>
      </c>
      <c r="H39" t="s">
        <v>617</v>
      </c>
      <c r="I39">
        <v>11.31</v>
      </c>
      <c r="J39" t="s">
        <v>1457</v>
      </c>
      <c r="K39">
        <v>419</v>
      </c>
      <c r="L39" t="s">
        <v>1458</v>
      </c>
      <c r="M39" t="s">
        <v>618</v>
      </c>
      <c r="N39" t="s">
        <v>1492</v>
      </c>
      <c r="O39" t="s">
        <v>1461</v>
      </c>
      <c r="P39" t="s">
        <v>619</v>
      </c>
      <c r="Q39">
        <v>0.0125</v>
      </c>
      <c r="R39" t="s">
        <v>1464</v>
      </c>
      <c r="S39" t="s">
        <v>620</v>
      </c>
      <c r="X39">
        <v>0.0125</v>
      </c>
      <c r="Y39" t="s">
        <v>1464</v>
      </c>
      <c r="AA39" t="s">
        <v>1465</v>
      </c>
    </row>
    <row r="40" spans="1:27" ht="14.25">
      <c r="A40" s="1" t="s">
        <v>611</v>
      </c>
      <c r="B40" t="s">
        <v>612</v>
      </c>
      <c r="C40" t="s">
        <v>613</v>
      </c>
      <c r="D40" t="s">
        <v>614</v>
      </c>
      <c r="E40" t="s">
        <v>615</v>
      </c>
      <c r="F40" s="2">
        <v>38456</v>
      </c>
      <c r="G40" t="s">
        <v>616</v>
      </c>
      <c r="H40" t="s">
        <v>621</v>
      </c>
      <c r="I40">
        <v>11.39</v>
      </c>
      <c r="J40" t="s">
        <v>622</v>
      </c>
      <c r="K40">
        <v>346</v>
      </c>
      <c r="L40" t="s">
        <v>1458</v>
      </c>
      <c r="M40" t="s">
        <v>623</v>
      </c>
      <c r="N40" t="s">
        <v>1492</v>
      </c>
      <c r="O40" t="s">
        <v>582</v>
      </c>
      <c r="P40" t="s">
        <v>624</v>
      </c>
      <c r="Q40">
        <v>0.0125</v>
      </c>
      <c r="R40" t="s">
        <v>1464</v>
      </c>
      <c r="S40" t="s">
        <v>625</v>
      </c>
      <c r="X40">
        <v>0.0125</v>
      </c>
      <c r="Y40" t="s">
        <v>1464</v>
      </c>
      <c r="Z40" t="s">
        <v>625</v>
      </c>
      <c r="AA40" t="s">
        <v>626</v>
      </c>
    </row>
    <row r="41" spans="1:27" ht="14.25">
      <c r="A41" s="1" t="s">
        <v>611</v>
      </c>
      <c r="B41" t="s">
        <v>612</v>
      </c>
      <c r="C41" t="s">
        <v>613</v>
      </c>
      <c r="D41" t="s">
        <v>614</v>
      </c>
      <c r="E41" t="s">
        <v>615</v>
      </c>
      <c r="F41" s="2">
        <v>38456</v>
      </c>
      <c r="G41" t="s">
        <v>616</v>
      </c>
      <c r="H41" t="s">
        <v>627</v>
      </c>
      <c r="I41">
        <v>11.39</v>
      </c>
      <c r="J41" t="s">
        <v>628</v>
      </c>
      <c r="K41">
        <v>311</v>
      </c>
      <c r="L41" t="s">
        <v>1458</v>
      </c>
      <c r="M41" t="s">
        <v>629</v>
      </c>
      <c r="N41" t="s">
        <v>1492</v>
      </c>
      <c r="O41" t="s">
        <v>1479</v>
      </c>
      <c r="P41" t="s">
        <v>624</v>
      </c>
      <c r="Q41">
        <v>0.0125</v>
      </c>
      <c r="R41" t="s">
        <v>1464</v>
      </c>
      <c r="S41" t="s">
        <v>620</v>
      </c>
      <c r="X41">
        <v>0.0125</v>
      </c>
      <c r="Y41" t="s">
        <v>1464</v>
      </c>
      <c r="AA41" t="s">
        <v>626</v>
      </c>
    </row>
    <row r="42" spans="1:27" ht="14.25">
      <c r="A42" s="1" t="s">
        <v>611</v>
      </c>
      <c r="B42" t="s">
        <v>612</v>
      </c>
      <c r="C42" t="s">
        <v>613</v>
      </c>
      <c r="D42" t="s">
        <v>614</v>
      </c>
      <c r="E42" t="s">
        <v>615</v>
      </c>
      <c r="F42" s="2">
        <v>38456</v>
      </c>
      <c r="G42" t="s">
        <v>616</v>
      </c>
      <c r="H42" t="s">
        <v>630</v>
      </c>
      <c r="I42">
        <v>11.39</v>
      </c>
      <c r="J42" t="s">
        <v>631</v>
      </c>
      <c r="K42">
        <v>328</v>
      </c>
      <c r="L42" t="s">
        <v>1458</v>
      </c>
      <c r="M42" t="s">
        <v>632</v>
      </c>
      <c r="N42" t="s">
        <v>1492</v>
      </c>
      <c r="O42" t="s">
        <v>1479</v>
      </c>
      <c r="P42" t="s">
        <v>624</v>
      </c>
      <c r="Q42">
        <v>0.0125</v>
      </c>
      <c r="R42" t="s">
        <v>1464</v>
      </c>
      <c r="S42" t="s">
        <v>620</v>
      </c>
      <c r="X42">
        <v>0.0125</v>
      </c>
      <c r="Y42" t="s">
        <v>1464</v>
      </c>
      <c r="AA42" t="s">
        <v>626</v>
      </c>
    </row>
    <row r="43" spans="1:27" ht="14.25">
      <c r="A43" s="1" t="s">
        <v>611</v>
      </c>
      <c r="B43" t="s">
        <v>612</v>
      </c>
      <c r="C43" t="s">
        <v>613</v>
      </c>
      <c r="D43" t="s">
        <v>614</v>
      </c>
      <c r="E43" t="s">
        <v>615</v>
      </c>
      <c r="F43" s="2">
        <v>38456</v>
      </c>
      <c r="G43" t="s">
        <v>616</v>
      </c>
      <c r="H43" t="s">
        <v>633</v>
      </c>
      <c r="I43">
        <v>11.39</v>
      </c>
      <c r="J43" t="s">
        <v>628</v>
      </c>
      <c r="K43">
        <v>1435</v>
      </c>
      <c r="L43" t="s">
        <v>1458</v>
      </c>
      <c r="M43" t="s">
        <v>634</v>
      </c>
      <c r="N43" t="s">
        <v>1492</v>
      </c>
      <c r="O43" t="s">
        <v>1479</v>
      </c>
      <c r="P43" t="s">
        <v>624</v>
      </c>
      <c r="Q43">
        <v>0.0125</v>
      </c>
      <c r="R43" t="s">
        <v>1464</v>
      </c>
      <c r="S43" t="s">
        <v>620</v>
      </c>
      <c r="X43">
        <v>0.0125</v>
      </c>
      <c r="Y43" t="s">
        <v>1464</v>
      </c>
      <c r="AA43" t="s">
        <v>626</v>
      </c>
    </row>
    <row r="44" spans="1:27" ht="14.25">
      <c r="A44" s="1" t="s">
        <v>611</v>
      </c>
      <c r="B44" t="s">
        <v>612</v>
      </c>
      <c r="C44" t="s">
        <v>613</v>
      </c>
      <c r="D44" t="s">
        <v>614</v>
      </c>
      <c r="E44" t="s">
        <v>615</v>
      </c>
      <c r="F44" s="2">
        <v>38456</v>
      </c>
      <c r="G44" t="s">
        <v>616</v>
      </c>
      <c r="H44" t="s">
        <v>621</v>
      </c>
      <c r="I44">
        <v>11.39</v>
      </c>
      <c r="J44" t="s">
        <v>622</v>
      </c>
      <c r="K44">
        <v>346</v>
      </c>
      <c r="L44" t="s">
        <v>1458</v>
      </c>
      <c r="M44" t="s">
        <v>623</v>
      </c>
      <c r="N44" t="s">
        <v>1492</v>
      </c>
      <c r="O44" t="s">
        <v>582</v>
      </c>
      <c r="P44" t="s">
        <v>624</v>
      </c>
      <c r="Q44">
        <v>0.0125</v>
      </c>
      <c r="R44" t="s">
        <v>1464</v>
      </c>
      <c r="S44" t="s">
        <v>625</v>
      </c>
      <c r="X44">
        <v>0.0125</v>
      </c>
      <c r="Y44" t="s">
        <v>1464</v>
      </c>
      <c r="Z44" t="s">
        <v>625</v>
      </c>
      <c r="AA44" t="s">
        <v>626</v>
      </c>
    </row>
    <row r="45" spans="1:27" ht="14.25">
      <c r="A45" s="1" t="s">
        <v>611</v>
      </c>
      <c r="B45" t="s">
        <v>612</v>
      </c>
      <c r="C45" t="s">
        <v>613</v>
      </c>
      <c r="D45" t="s">
        <v>614</v>
      </c>
      <c r="E45" t="s">
        <v>615</v>
      </c>
      <c r="F45" s="2">
        <v>38456</v>
      </c>
      <c r="G45" t="s">
        <v>616</v>
      </c>
      <c r="H45" t="s">
        <v>627</v>
      </c>
      <c r="I45">
        <v>11.39</v>
      </c>
      <c r="J45" t="s">
        <v>628</v>
      </c>
      <c r="K45">
        <v>311</v>
      </c>
      <c r="L45" t="s">
        <v>1458</v>
      </c>
      <c r="M45" t="s">
        <v>629</v>
      </c>
      <c r="N45" t="s">
        <v>1492</v>
      </c>
      <c r="O45" t="s">
        <v>1479</v>
      </c>
      <c r="P45" t="s">
        <v>624</v>
      </c>
      <c r="Q45">
        <v>0.0125</v>
      </c>
      <c r="R45" t="s">
        <v>1464</v>
      </c>
      <c r="S45" t="s">
        <v>620</v>
      </c>
      <c r="X45">
        <v>0.0125</v>
      </c>
      <c r="Y45" t="s">
        <v>1464</v>
      </c>
      <c r="AA45" t="s">
        <v>626</v>
      </c>
    </row>
    <row r="46" spans="1:27" ht="14.25">
      <c r="A46" s="1" t="s">
        <v>611</v>
      </c>
      <c r="B46" t="s">
        <v>612</v>
      </c>
      <c r="C46" t="s">
        <v>613</v>
      </c>
      <c r="D46" t="s">
        <v>614</v>
      </c>
      <c r="E46" t="s">
        <v>615</v>
      </c>
      <c r="F46" s="2">
        <v>38456</v>
      </c>
      <c r="G46" t="s">
        <v>616</v>
      </c>
      <c r="H46" t="s">
        <v>630</v>
      </c>
      <c r="I46">
        <v>11.39</v>
      </c>
      <c r="J46" t="s">
        <v>631</v>
      </c>
      <c r="K46">
        <v>328</v>
      </c>
      <c r="L46" t="s">
        <v>1458</v>
      </c>
      <c r="M46" t="s">
        <v>632</v>
      </c>
      <c r="N46" t="s">
        <v>1492</v>
      </c>
      <c r="O46" t="s">
        <v>1479</v>
      </c>
      <c r="P46" t="s">
        <v>624</v>
      </c>
      <c r="Q46">
        <v>0.0125</v>
      </c>
      <c r="R46" t="s">
        <v>1464</v>
      </c>
      <c r="S46" t="s">
        <v>620</v>
      </c>
      <c r="X46">
        <v>0.0125</v>
      </c>
      <c r="Y46" t="s">
        <v>1464</v>
      </c>
      <c r="AA46" t="s">
        <v>626</v>
      </c>
    </row>
    <row r="47" spans="1:27" ht="14.25">
      <c r="A47" s="1" t="s">
        <v>611</v>
      </c>
      <c r="B47" t="s">
        <v>612</v>
      </c>
      <c r="C47" t="s">
        <v>613</v>
      </c>
      <c r="D47" t="s">
        <v>614</v>
      </c>
      <c r="E47" t="s">
        <v>615</v>
      </c>
      <c r="F47" s="2">
        <v>38456</v>
      </c>
      <c r="G47" t="s">
        <v>616</v>
      </c>
      <c r="H47" t="s">
        <v>633</v>
      </c>
      <c r="I47">
        <v>11.39</v>
      </c>
      <c r="J47" t="s">
        <v>628</v>
      </c>
      <c r="K47">
        <v>1435</v>
      </c>
      <c r="L47" t="s">
        <v>1458</v>
      </c>
      <c r="M47" t="s">
        <v>634</v>
      </c>
      <c r="N47" t="s">
        <v>1492</v>
      </c>
      <c r="O47" t="s">
        <v>1479</v>
      </c>
      <c r="P47" t="s">
        <v>624</v>
      </c>
      <c r="Q47">
        <v>0.0125</v>
      </c>
      <c r="R47" t="s">
        <v>1464</v>
      </c>
      <c r="S47" t="s">
        <v>620</v>
      </c>
      <c r="X47">
        <v>0.0125</v>
      </c>
      <c r="Y47" t="s">
        <v>1464</v>
      </c>
      <c r="AA47" t="s">
        <v>626</v>
      </c>
    </row>
    <row r="48" spans="1:27" ht="14.25">
      <c r="A48" s="1" t="s">
        <v>635</v>
      </c>
      <c r="B48" t="s">
        <v>636</v>
      </c>
      <c r="C48" t="s">
        <v>637</v>
      </c>
      <c r="D48" t="s">
        <v>638</v>
      </c>
      <c r="E48" t="s">
        <v>639</v>
      </c>
      <c r="F48" s="2">
        <v>38462</v>
      </c>
      <c r="G48" t="s">
        <v>640</v>
      </c>
      <c r="H48" t="s">
        <v>641</v>
      </c>
      <c r="I48">
        <v>11.31</v>
      </c>
      <c r="J48" t="s">
        <v>1457</v>
      </c>
      <c r="K48">
        <v>363</v>
      </c>
      <c r="L48" t="s">
        <v>1458</v>
      </c>
      <c r="N48" t="s">
        <v>1492</v>
      </c>
      <c r="O48" t="s">
        <v>1461</v>
      </c>
      <c r="P48" t="s">
        <v>642</v>
      </c>
      <c r="Q48">
        <v>10.1</v>
      </c>
      <c r="R48" t="s">
        <v>1503</v>
      </c>
      <c r="S48" t="s">
        <v>643</v>
      </c>
      <c r="T48">
        <v>75</v>
      </c>
      <c r="X48">
        <v>0.028</v>
      </c>
      <c r="Y48" t="s">
        <v>1464</v>
      </c>
      <c r="Z48" t="s">
        <v>566</v>
      </c>
      <c r="AA48" t="s">
        <v>644</v>
      </c>
    </row>
    <row r="49" spans="1:27" ht="14.25">
      <c r="A49" s="1" t="s">
        <v>645</v>
      </c>
      <c r="B49" t="s">
        <v>646</v>
      </c>
      <c r="C49" t="s">
        <v>647</v>
      </c>
      <c r="D49" t="s">
        <v>1497</v>
      </c>
      <c r="E49" t="s">
        <v>1498</v>
      </c>
      <c r="F49" s="2">
        <v>38462</v>
      </c>
      <c r="H49" t="s">
        <v>648</v>
      </c>
      <c r="I49">
        <v>11.39</v>
      </c>
      <c r="J49" t="s">
        <v>547</v>
      </c>
      <c r="M49" t="s">
        <v>649</v>
      </c>
      <c r="N49" t="s">
        <v>1492</v>
      </c>
      <c r="O49" t="s">
        <v>582</v>
      </c>
      <c r="P49" t="s">
        <v>650</v>
      </c>
      <c r="Q49">
        <v>3</v>
      </c>
      <c r="R49" t="s">
        <v>1503</v>
      </c>
      <c r="U49">
        <v>12.2</v>
      </c>
      <c r="V49" t="s">
        <v>1463</v>
      </c>
      <c r="Y49" t="s">
        <v>1464</v>
      </c>
      <c r="AA49" t="s">
        <v>1465</v>
      </c>
    </row>
    <row r="50" spans="1:27" ht="14.25">
      <c r="A50" s="1" t="s">
        <v>645</v>
      </c>
      <c r="B50" t="s">
        <v>646</v>
      </c>
      <c r="C50" t="s">
        <v>647</v>
      </c>
      <c r="D50" t="s">
        <v>1497</v>
      </c>
      <c r="E50" t="s">
        <v>1498</v>
      </c>
      <c r="F50" s="2">
        <v>38462</v>
      </c>
      <c r="H50" t="s">
        <v>651</v>
      </c>
      <c r="I50">
        <v>11.39</v>
      </c>
      <c r="J50" t="s">
        <v>547</v>
      </c>
      <c r="K50">
        <v>99</v>
      </c>
      <c r="L50" t="s">
        <v>1458</v>
      </c>
      <c r="M50" t="s">
        <v>652</v>
      </c>
      <c r="N50" t="s">
        <v>1492</v>
      </c>
      <c r="O50" t="s">
        <v>1468</v>
      </c>
      <c r="Q50">
        <v>11.9</v>
      </c>
      <c r="R50" t="s">
        <v>1503</v>
      </c>
      <c r="U50">
        <v>52</v>
      </c>
      <c r="V50" t="s">
        <v>1463</v>
      </c>
      <c r="X50" s="3">
        <f aca="true" t="shared" si="0" ref="X50:X55">Q50/K50</f>
        <v>0.1202020202020202</v>
      </c>
      <c r="Y50" t="s">
        <v>1464</v>
      </c>
      <c r="AA50" t="s">
        <v>1465</v>
      </c>
    </row>
    <row r="51" spans="1:27" ht="14.25">
      <c r="A51" s="1" t="s">
        <v>656</v>
      </c>
      <c r="B51" t="s">
        <v>657</v>
      </c>
      <c r="C51" t="s">
        <v>658</v>
      </c>
      <c r="D51" t="s">
        <v>1497</v>
      </c>
      <c r="E51" t="s">
        <v>1498</v>
      </c>
      <c r="F51" s="2">
        <v>38481</v>
      </c>
      <c r="H51" t="s">
        <v>659</v>
      </c>
      <c r="I51">
        <v>11.39</v>
      </c>
      <c r="J51" t="s">
        <v>1514</v>
      </c>
      <c r="K51">
        <v>250</v>
      </c>
      <c r="L51" t="s">
        <v>660</v>
      </c>
      <c r="M51" t="s">
        <v>661</v>
      </c>
      <c r="N51" t="s">
        <v>1492</v>
      </c>
      <c r="O51" t="s">
        <v>1479</v>
      </c>
      <c r="P51" t="s">
        <v>662</v>
      </c>
      <c r="Q51">
        <v>30.3</v>
      </c>
      <c r="R51" t="s">
        <v>1503</v>
      </c>
      <c r="U51">
        <v>132.71</v>
      </c>
      <c r="V51" t="s">
        <v>1463</v>
      </c>
      <c r="X51" s="3">
        <f t="shared" si="0"/>
        <v>0.1212</v>
      </c>
      <c r="Y51" t="s">
        <v>1464</v>
      </c>
      <c r="AA51" t="s">
        <v>1465</v>
      </c>
    </row>
    <row r="52" spans="1:27" ht="14.25">
      <c r="A52" s="1" t="s">
        <v>656</v>
      </c>
      <c r="B52" t="s">
        <v>657</v>
      </c>
      <c r="C52" t="s">
        <v>658</v>
      </c>
      <c r="D52" t="s">
        <v>1497</v>
      </c>
      <c r="E52" t="s">
        <v>1498</v>
      </c>
      <c r="F52" s="2">
        <v>38481</v>
      </c>
      <c r="H52" t="s">
        <v>663</v>
      </c>
      <c r="I52">
        <v>11.39</v>
      </c>
      <c r="J52" t="s">
        <v>1514</v>
      </c>
      <c r="K52">
        <v>250</v>
      </c>
      <c r="L52" t="s">
        <v>1526</v>
      </c>
      <c r="N52" t="s">
        <v>1492</v>
      </c>
      <c r="O52" t="s">
        <v>1479</v>
      </c>
      <c r="P52" t="s">
        <v>662</v>
      </c>
      <c r="Q52">
        <v>20.02</v>
      </c>
      <c r="R52" t="s">
        <v>1503</v>
      </c>
      <c r="U52">
        <v>720.54</v>
      </c>
      <c r="V52" t="s">
        <v>1463</v>
      </c>
      <c r="X52" s="3">
        <f t="shared" si="0"/>
        <v>0.08008</v>
      </c>
      <c r="Y52" t="s">
        <v>1464</v>
      </c>
      <c r="AA52" t="s">
        <v>1465</v>
      </c>
    </row>
    <row r="53" spans="1:27" ht="14.25">
      <c r="A53" s="1" t="s">
        <v>656</v>
      </c>
      <c r="B53" t="s">
        <v>657</v>
      </c>
      <c r="C53" t="s">
        <v>658</v>
      </c>
      <c r="D53" t="s">
        <v>1497</v>
      </c>
      <c r="E53" t="s">
        <v>1498</v>
      </c>
      <c r="F53" s="2">
        <v>38481</v>
      </c>
      <c r="H53" t="s">
        <v>664</v>
      </c>
      <c r="I53">
        <v>11.39</v>
      </c>
      <c r="J53" t="s">
        <v>1514</v>
      </c>
      <c r="K53">
        <v>250</v>
      </c>
      <c r="L53" t="s">
        <v>665</v>
      </c>
      <c r="N53" t="s">
        <v>1492</v>
      </c>
      <c r="O53" t="s">
        <v>1479</v>
      </c>
      <c r="P53" t="s">
        <v>662</v>
      </c>
      <c r="Q53">
        <v>19.29</v>
      </c>
      <c r="R53" t="s">
        <v>1503</v>
      </c>
      <c r="U53">
        <v>720.54</v>
      </c>
      <c r="V53" t="s">
        <v>1463</v>
      </c>
      <c r="X53" s="3">
        <f t="shared" si="0"/>
        <v>0.07715999999999999</v>
      </c>
      <c r="Y53" t="s">
        <v>1464</v>
      </c>
      <c r="AA53" t="s">
        <v>1465</v>
      </c>
    </row>
    <row r="54" spans="1:27" ht="14.25">
      <c r="A54" s="1" t="s">
        <v>656</v>
      </c>
      <c r="B54" t="s">
        <v>657</v>
      </c>
      <c r="C54" t="s">
        <v>658</v>
      </c>
      <c r="D54" t="s">
        <v>1497</v>
      </c>
      <c r="E54" t="s">
        <v>1498</v>
      </c>
      <c r="F54" s="2">
        <v>38481</v>
      </c>
      <c r="H54" t="s">
        <v>666</v>
      </c>
      <c r="I54">
        <v>11.39</v>
      </c>
      <c r="K54">
        <v>250</v>
      </c>
      <c r="L54" t="s">
        <v>1458</v>
      </c>
      <c r="N54" t="s">
        <v>1492</v>
      </c>
      <c r="O54" t="s">
        <v>1479</v>
      </c>
      <c r="P54" t="s">
        <v>662</v>
      </c>
      <c r="Q54">
        <v>18.75</v>
      </c>
      <c r="R54" t="s">
        <v>1503</v>
      </c>
      <c r="U54">
        <v>65.7</v>
      </c>
      <c r="V54" t="s">
        <v>1463</v>
      </c>
      <c r="X54" s="3">
        <f t="shared" si="0"/>
        <v>0.075</v>
      </c>
      <c r="Y54" t="s">
        <v>1464</v>
      </c>
      <c r="AA54" t="s">
        <v>1465</v>
      </c>
    </row>
    <row r="55" spans="1:27" ht="14.25">
      <c r="A55" s="1" t="s">
        <v>667</v>
      </c>
      <c r="B55" t="s">
        <v>668</v>
      </c>
      <c r="C55" t="s">
        <v>669</v>
      </c>
      <c r="D55" t="s">
        <v>1510</v>
      </c>
      <c r="E55" t="s">
        <v>1511</v>
      </c>
      <c r="F55" s="2">
        <v>38509</v>
      </c>
      <c r="G55" t="s">
        <v>670</v>
      </c>
      <c r="H55" t="s">
        <v>671</v>
      </c>
      <c r="I55">
        <v>11.31</v>
      </c>
      <c r="K55">
        <v>759</v>
      </c>
      <c r="L55" t="s">
        <v>1458</v>
      </c>
      <c r="N55" t="s">
        <v>1492</v>
      </c>
      <c r="O55" t="s">
        <v>1479</v>
      </c>
      <c r="P55" t="s">
        <v>672</v>
      </c>
      <c r="Q55">
        <v>8.2</v>
      </c>
      <c r="R55" t="s">
        <v>1503</v>
      </c>
      <c r="S55" t="s">
        <v>1517</v>
      </c>
      <c r="U55">
        <v>35.9</v>
      </c>
      <c r="V55" t="s">
        <v>1463</v>
      </c>
      <c r="W55" t="s">
        <v>1519</v>
      </c>
      <c r="X55" s="3">
        <f t="shared" si="0"/>
        <v>0.01080368906455863</v>
      </c>
      <c r="Y55" t="s">
        <v>1464</v>
      </c>
      <c r="Z55" t="s">
        <v>586</v>
      </c>
      <c r="AA55" t="s">
        <v>673</v>
      </c>
    </row>
    <row r="56" spans="1:27" ht="14.25">
      <c r="A56" s="1" t="s">
        <v>674</v>
      </c>
      <c r="B56" t="s">
        <v>675</v>
      </c>
      <c r="C56" t="s">
        <v>676</v>
      </c>
      <c r="D56" t="s">
        <v>1510</v>
      </c>
      <c r="E56" t="s">
        <v>1511</v>
      </c>
      <c r="F56" s="2">
        <v>39078</v>
      </c>
      <c r="G56" t="s">
        <v>677</v>
      </c>
      <c r="H56" t="s">
        <v>678</v>
      </c>
      <c r="I56">
        <v>11.39</v>
      </c>
      <c r="J56" t="s">
        <v>547</v>
      </c>
      <c r="M56" t="s">
        <v>679</v>
      </c>
      <c r="N56" t="s">
        <v>1492</v>
      </c>
      <c r="O56" t="s">
        <v>1479</v>
      </c>
      <c r="P56" t="s">
        <v>680</v>
      </c>
      <c r="X56">
        <v>0.0125</v>
      </c>
      <c r="Y56" t="s">
        <v>1464</v>
      </c>
      <c r="Z56" t="s">
        <v>681</v>
      </c>
      <c r="AA56" t="s">
        <v>1465</v>
      </c>
    </row>
    <row r="57" spans="1:27" ht="14.25">
      <c r="A57" s="1" t="s">
        <v>674</v>
      </c>
      <c r="B57" t="s">
        <v>675</v>
      </c>
      <c r="C57" t="s">
        <v>676</v>
      </c>
      <c r="D57" t="s">
        <v>1510</v>
      </c>
      <c r="E57" t="s">
        <v>1511</v>
      </c>
      <c r="F57" s="2">
        <v>39078</v>
      </c>
      <c r="G57" t="s">
        <v>677</v>
      </c>
      <c r="H57" t="s">
        <v>682</v>
      </c>
      <c r="I57">
        <v>11.39</v>
      </c>
      <c r="J57" t="s">
        <v>683</v>
      </c>
      <c r="K57">
        <v>1412.5</v>
      </c>
      <c r="L57" t="s">
        <v>1458</v>
      </c>
      <c r="M57" t="s">
        <v>684</v>
      </c>
      <c r="N57" t="s">
        <v>1492</v>
      </c>
      <c r="O57" t="s">
        <v>1479</v>
      </c>
      <c r="P57" t="s">
        <v>680</v>
      </c>
      <c r="X57">
        <v>0.0125</v>
      </c>
      <c r="Y57" t="s">
        <v>1464</v>
      </c>
      <c r="Z57" t="s">
        <v>685</v>
      </c>
      <c r="AA57" t="s">
        <v>1465</v>
      </c>
    </row>
    <row r="58" spans="1:27" ht="14.25">
      <c r="A58" s="1" t="s">
        <v>674</v>
      </c>
      <c r="B58" t="s">
        <v>675</v>
      </c>
      <c r="C58" t="s">
        <v>676</v>
      </c>
      <c r="D58" t="s">
        <v>1510</v>
      </c>
      <c r="E58" t="s">
        <v>1511</v>
      </c>
      <c r="F58" s="2">
        <v>39078</v>
      </c>
      <c r="G58" t="s">
        <v>677</v>
      </c>
      <c r="H58" t="s">
        <v>686</v>
      </c>
      <c r="I58">
        <v>11.39</v>
      </c>
      <c r="J58" t="s">
        <v>547</v>
      </c>
      <c r="M58" t="s">
        <v>687</v>
      </c>
      <c r="N58" t="s">
        <v>1492</v>
      </c>
      <c r="O58" t="s">
        <v>1461</v>
      </c>
      <c r="P58" t="s">
        <v>688</v>
      </c>
      <c r="X58">
        <v>0.03</v>
      </c>
      <c r="Y58" t="s">
        <v>1464</v>
      </c>
      <c r="Z58" t="s">
        <v>685</v>
      </c>
      <c r="AA58" t="s">
        <v>1465</v>
      </c>
    </row>
    <row r="59" spans="1:27" ht="14.25">
      <c r="A59" s="1" t="s">
        <v>674</v>
      </c>
      <c r="B59" t="s">
        <v>675</v>
      </c>
      <c r="C59" t="s">
        <v>676</v>
      </c>
      <c r="D59" t="s">
        <v>1510</v>
      </c>
      <c r="E59" t="s">
        <v>1511</v>
      </c>
      <c r="F59" s="2">
        <v>39078</v>
      </c>
      <c r="G59" t="s">
        <v>677</v>
      </c>
      <c r="H59" t="s">
        <v>689</v>
      </c>
      <c r="I59">
        <v>11.39</v>
      </c>
      <c r="J59" t="s">
        <v>547</v>
      </c>
      <c r="K59">
        <v>525.7</v>
      </c>
      <c r="L59" t="s">
        <v>1458</v>
      </c>
      <c r="N59" t="s">
        <v>1492</v>
      </c>
      <c r="O59" t="s">
        <v>1461</v>
      </c>
      <c r="P59" t="s">
        <v>690</v>
      </c>
      <c r="X59">
        <v>0.2</v>
      </c>
      <c r="Y59" t="s">
        <v>1464</v>
      </c>
      <c r="Z59" t="s">
        <v>685</v>
      </c>
      <c r="AA59" t="s">
        <v>1465</v>
      </c>
    </row>
    <row r="60" spans="1:27" ht="14.25">
      <c r="A60" s="1" t="s">
        <v>674</v>
      </c>
      <c r="B60" t="s">
        <v>675</v>
      </c>
      <c r="C60" t="s">
        <v>676</v>
      </c>
      <c r="D60" t="s">
        <v>1510</v>
      </c>
      <c r="E60" t="s">
        <v>1511</v>
      </c>
      <c r="F60" s="2">
        <v>39078</v>
      </c>
      <c r="G60" t="s">
        <v>677</v>
      </c>
      <c r="H60" t="s">
        <v>678</v>
      </c>
      <c r="I60">
        <v>11.39</v>
      </c>
      <c r="J60" t="s">
        <v>547</v>
      </c>
      <c r="M60" t="s">
        <v>679</v>
      </c>
      <c r="N60" t="s">
        <v>1492</v>
      </c>
      <c r="O60" t="s">
        <v>1479</v>
      </c>
      <c r="P60" t="s">
        <v>680</v>
      </c>
      <c r="X60">
        <v>0.0125</v>
      </c>
      <c r="Y60" t="s">
        <v>1464</v>
      </c>
      <c r="Z60" t="s">
        <v>681</v>
      </c>
      <c r="AA60" t="s">
        <v>1465</v>
      </c>
    </row>
    <row r="61" spans="1:27" ht="14.25">
      <c r="A61" s="1" t="s">
        <v>674</v>
      </c>
      <c r="B61" t="s">
        <v>675</v>
      </c>
      <c r="C61" t="s">
        <v>676</v>
      </c>
      <c r="D61" t="s">
        <v>1510</v>
      </c>
      <c r="E61" t="s">
        <v>1511</v>
      </c>
      <c r="F61" s="2">
        <v>39078</v>
      </c>
      <c r="G61" t="s">
        <v>677</v>
      </c>
      <c r="H61" t="s">
        <v>682</v>
      </c>
      <c r="I61">
        <v>11.39</v>
      </c>
      <c r="J61" t="s">
        <v>683</v>
      </c>
      <c r="K61">
        <v>1412.5</v>
      </c>
      <c r="L61" t="s">
        <v>1458</v>
      </c>
      <c r="M61" t="s">
        <v>684</v>
      </c>
      <c r="N61" t="s">
        <v>1492</v>
      </c>
      <c r="O61" t="s">
        <v>1479</v>
      </c>
      <c r="P61" t="s">
        <v>680</v>
      </c>
      <c r="X61">
        <v>0.0125</v>
      </c>
      <c r="Y61" t="s">
        <v>1464</v>
      </c>
      <c r="Z61" t="s">
        <v>685</v>
      </c>
      <c r="AA61" t="s">
        <v>1465</v>
      </c>
    </row>
    <row r="62" spans="1:27" ht="14.25">
      <c r="A62" s="1" t="s">
        <v>674</v>
      </c>
      <c r="B62" t="s">
        <v>675</v>
      </c>
      <c r="C62" t="s">
        <v>676</v>
      </c>
      <c r="D62" t="s">
        <v>1510</v>
      </c>
      <c r="E62" t="s">
        <v>1511</v>
      </c>
      <c r="F62" s="2">
        <v>39078</v>
      </c>
      <c r="G62" t="s">
        <v>677</v>
      </c>
      <c r="H62" t="s">
        <v>686</v>
      </c>
      <c r="I62">
        <v>11.39</v>
      </c>
      <c r="J62" t="s">
        <v>547</v>
      </c>
      <c r="M62" t="s">
        <v>687</v>
      </c>
      <c r="N62" t="s">
        <v>1492</v>
      </c>
      <c r="O62" t="s">
        <v>1461</v>
      </c>
      <c r="P62" t="s">
        <v>688</v>
      </c>
      <c r="X62">
        <v>0.03</v>
      </c>
      <c r="Y62" t="s">
        <v>1464</v>
      </c>
      <c r="Z62" t="s">
        <v>685</v>
      </c>
      <c r="AA62" t="s">
        <v>1465</v>
      </c>
    </row>
    <row r="63" spans="1:27" ht="14.25">
      <c r="A63" s="1" t="s">
        <v>674</v>
      </c>
      <c r="B63" t="s">
        <v>675</v>
      </c>
      <c r="C63" t="s">
        <v>676</v>
      </c>
      <c r="D63" t="s">
        <v>1510</v>
      </c>
      <c r="E63" t="s">
        <v>1511</v>
      </c>
      <c r="F63" s="2">
        <v>39078</v>
      </c>
      <c r="G63" t="s">
        <v>677</v>
      </c>
      <c r="H63" t="s">
        <v>689</v>
      </c>
      <c r="I63">
        <v>11.39</v>
      </c>
      <c r="J63" t="s">
        <v>547</v>
      </c>
      <c r="K63">
        <v>525.7</v>
      </c>
      <c r="L63" t="s">
        <v>1458</v>
      </c>
      <c r="N63" t="s">
        <v>1492</v>
      </c>
      <c r="O63" t="s">
        <v>1461</v>
      </c>
      <c r="P63" t="s">
        <v>690</v>
      </c>
      <c r="X63">
        <v>0.2</v>
      </c>
      <c r="Y63" t="s">
        <v>1464</v>
      </c>
      <c r="Z63" t="s">
        <v>685</v>
      </c>
      <c r="AA63" t="s">
        <v>1465</v>
      </c>
    </row>
    <row r="64" spans="1:27" ht="14.25">
      <c r="A64" s="1" t="s">
        <v>691</v>
      </c>
      <c r="B64" t="s">
        <v>692</v>
      </c>
      <c r="C64" t="s">
        <v>693</v>
      </c>
      <c r="D64" t="s">
        <v>1510</v>
      </c>
      <c r="E64" t="s">
        <v>1511</v>
      </c>
      <c r="F64" s="2">
        <v>39121</v>
      </c>
      <c r="G64" t="s">
        <v>694</v>
      </c>
      <c r="H64" t="s">
        <v>695</v>
      </c>
      <c r="I64">
        <v>11.39</v>
      </c>
      <c r="J64" t="s">
        <v>547</v>
      </c>
      <c r="M64" t="s">
        <v>696</v>
      </c>
      <c r="N64" t="s">
        <v>1492</v>
      </c>
      <c r="O64" t="s">
        <v>1461</v>
      </c>
      <c r="P64" t="s">
        <v>1515</v>
      </c>
      <c r="Q64">
        <v>0.04</v>
      </c>
      <c r="R64" t="s">
        <v>1464</v>
      </c>
      <c r="S64" t="s">
        <v>697</v>
      </c>
      <c r="X64">
        <v>0.04</v>
      </c>
      <c r="Y64" t="s">
        <v>1464</v>
      </c>
      <c r="AA64" t="s">
        <v>1465</v>
      </c>
    </row>
    <row r="65" spans="1:27" ht="14.25">
      <c r="A65" s="1" t="s">
        <v>691</v>
      </c>
      <c r="B65" t="s">
        <v>692</v>
      </c>
      <c r="C65" t="s">
        <v>693</v>
      </c>
      <c r="D65" t="s">
        <v>1510</v>
      </c>
      <c r="E65" t="s">
        <v>1511</v>
      </c>
      <c r="F65" s="2">
        <v>39121</v>
      </c>
      <c r="G65" t="s">
        <v>694</v>
      </c>
      <c r="H65" t="s">
        <v>698</v>
      </c>
      <c r="I65">
        <v>11.39</v>
      </c>
      <c r="J65" t="s">
        <v>547</v>
      </c>
      <c r="K65">
        <v>461</v>
      </c>
      <c r="L65" t="s">
        <v>699</v>
      </c>
      <c r="M65" t="s">
        <v>700</v>
      </c>
      <c r="N65" t="s">
        <v>1492</v>
      </c>
      <c r="O65" t="s">
        <v>1461</v>
      </c>
      <c r="P65" t="s">
        <v>650</v>
      </c>
      <c r="Q65">
        <v>36.84</v>
      </c>
      <c r="R65" t="s">
        <v>1503</v>
      </c>
      <c r="S65" t="s">
        <v>1517</v>
      </c>
      <c r="U65">
        <v>107.57</v>
      </c>
      <c r="V65" t="s">
        <v>1463</v>
      </c>
      <c r="W65" t="s">
        <v>1519</v>
      </c>
      <c r="X65">
        <v>0.08</v>
      </c>
      <c r="Y65" t="s">
        <v>1464</v>
      </c>
      <c r="AA65" t="s">
        <v>1465</v>
      </c>
    </row>
    <row r="66" spans="1:27" ht="14.25">
      <c r="A66" s="1" t="s">
        <v>691</v>
      </c>
      <c r="B66" t="s">
        <v>692</v>
      </c>
      <c r="C66" t="s">
        <v>693</v>
      </c>
      <c r="D66" t="s">
        <v>1510</v>
      </c>
      <c r="E66" t="s">
        <v>1511</v>
      </c>
      <c r="F66" s="2">
        <v>39121</v>
      </c>
      <c r="G66" t="s">
        <v>694</v>
      </c>
      <c r="H66" t="s">
        <v>698</v>
      </c>
      <c r="I66">
        <v>11.39</v>
      </c>
      <c r="J66" t="s">
        <v>547</v>
      </c>
      <c r="K66">
        <v>461</v>
      </c>
      <c r="L66" t="s">
        <v>699</v>
      </c>
      <c r="M66" t="s">
        <v>700</v>
      </c>
      <c r="N66" t="s">
        <v>1492</v>
      </c>
      <c r="O66" t="s">
        <v>1461</v>
      </c>
      <c r="P66" t="s">
        <v>650</v>
      </c>
      <c r="Q66">
        <v>36.84</v>
      </c>
      <c r="R66" t="s">
        <v>1503</v>
      </c>
      <c r="S66" t="s">
        <v>1517</v>
      </c>
      <c r="U66">
        <v>107.57</v>
      </c>
      <c r="V66" t="s">
        <v>1463</v>
      </c>
      <c r="W66" t="s">
        <v>1519</v>
      </c>
      <c r="X66">
        <v>0.08</v>
      </c>
      <c r="Y66" t="s">
        <v>1464</v>
      </c>
      <c r="AA66" t="s">
        <v>1465</v>
      </c>
    </row>
    <row r="67" spans="1:27" ht="14.25">
      <c r="A67" s="1" t="s">
        <v>691</v>
      </c>
      <c r="B67" t="s">
        <v>692</v>
      </c>
      <c r="C67" t="s">
        <v>693</v>
      </c>
      <c r="D67" t="s">
        <v>1510</v>
      </c>
      <c r="E67" t="s">
        <v>1511</v>
      </c>
      <c r="F67" s="2">
        <v>39121</v>
      </c>
      <c r="G67" t="s">
        <v>694</v>
      </c>
      <c r="H67" t="s">
        <v>695</v>
      </c>
      <c r="I67">
        <v>11.39</v>
      </c>
      <c r="J67" t="s">
        <v>547</v>
      </c>
      <c r="M67" t="s">
        <v>696</v>
      </c>
      <c r="N67" t="s">
        <v>1492</v>
      </c>
      <c r="O67" t="s">
        <v>1461</v>
      </c>
      <c r="P67" t="s">
        <v>1515</v>
      </c>
      <c r="Q67">
        <v>0.04</v>
      </c>
      <c r="R67" t="s">
        <v>1464</v>
      </c>
      <c r="S67" t="s">
        <v>697</v>
      </c>
      <c r="X67">
        <v>0.04</v>
      </c>
      <c r="Y67" t="s">
        <v>1464</v>
      </c>
      <c r="AA67" t="s">
        <v>1465</v>
      </c>
    </row>
    <row r="68" spans="1:27" ht="14.25">
      <c r="A68" s="1" t="s">
        <v>701</v>
      </c>
      <c r="B68" t="s">
        <v>702</v>
      </c>
      <c r="C68" t="s">
        <v>703</v>
      </c>
      <c r="D68" t="s">
        <v>704</v>
      </c>
      <c r="E68" t="s">
        <v>705</v>
      </c>
      <c r="F68" s="2">
        <v>39210</v>
      </c>
      <c r="G68" t="s">
        <v>706</v>
      </c>
      <c r="H68" t="s">
        <v>707</v>
      </c>
      <c r="I68">
        <v>11.39</v>
      </c>
      <c r="J68" t="s">
        <v>547</v>
      </c>
      <c r="K68">
        <v>850</v>
      </c>
      <c r="L68" t="s">
        <v>1458</v>
      </c>
      <c r="N68" t="s">
        <v>1492</v>
      </c>
      <c r="O68" t="s">
        <v>1461</v>
      </c>
      <c r="P68" t="s">
        <v>708</v>
      </c>
      <c r="Q68">
        <v>38.25</v>
      </c>
      <c r="R68" t="s">
        <v>1503</v>
      </c>
      <c r="S68" t="s">
        <v>620</v>
      </c>
      <c r="U68">
        <v>111.69</v>
      </c>
      <c r="V68" t="s">
        <v>1463</v>
      </c>
      <c r="W68" t="s">
        <v>709</v>
      </c>
      <c r="X68">
        <v>0.03</v>
      </c>
      <c r="Y68" t="s">
        <v>1464</v>
      </c>
      <c r="Z68" t="s">
        <v>709</v>
      </c>
      <c r="AA68" t="s">
        <v>1465</v>
      </c>
    </row>
    <row r="69" spans="1:27" ht="14.25">
      <c r="A69" s="1" t="s">
        <v>710</v>
      </c>
      <c r="B69" t="s">
        <v>711</v>
      </c>
      <c r="C69" t="s">
        <v>712</v>
      </c>
      <c r="D69" t="s">
        <v>713</v>
      </c>
      <c r="E69" t="s">
        <v>714</v>
      </c>
      <c r="F69" s="2">
        <v>39262</v>
      </c>
      <c r="G69" t="s">
        <v>715</v>
      </c>
      <c r="H69" t="s">
        <v>716</v>
      </c>
      <c r="I69">
        <v>11.31</v>
      </c>
      <c r="J69" t="s">
        <v>1457</v>
      </c>
      <c r="K69">
        <v>292.5</v>
      </c>
      <c r="L69" t="s">
        <v>1458</v>
      </c>
      <c r="M69" t="s">
        <v>717</v>
      </c>
      <c r="N69" t="s">
        <v>1492</v>
      </c>
      <c r="O69" t="s">
        <v>1479</v>
      </c>
      <c r="P69" t="s">
        <v>718</v>
      </c>
      <c r="Q69">
        <v>0.02</v>
      </c>
      <c r="R69" t="s">
        <v>1464</v>
      </c>
      <c r="S69" t="s">
        <v>719</v>
      </c>
      <c r="U69">
        <v>25.62</v>
      </c>
      <c r="V69" t="s">
        <v>720</v>
      </c>
      <c r="W69" t="s">
        <v>721</v>
      </c>
      <c r="X69">
        <v>0.02</v>
      </c>
      <c r="Y69" t="s">
        <v>1464</v>
      </c>
      <c r="AA69" t="s">
        <v>1465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73"/>
  <sheetViews>
    <sheetView zoomScalePageLayoutView="0" workbookViewId="0" topLeftCell="L48">
      <selection activeCell="X64" sqref="X64"/>
    </sheetView>
  </sheetViews>
  <sheetFormatPr defaultColWidth="9.00390625" defaultRowHeight="14.25"/>
  <sheetData>
    <row r="1" spans="1:27" ht="14.25">
      <c r="A1" s="1" t="s">
        <v>722</v>
      </c>
      <c r="B1" t="s">
        <v>723</v>
      </c>
      <c r="C1" t="s">
        <v>724</v>
      </c>
      <c r="D1" t="s">
        <v>725</v>
      </c>
      <c r="E1" t="s">
        <v>726</v>
      </c>
      <c r="F1" s="2" t="s">
        <v>727</v>
      </c>
      <c r="G1" t="s">
        <v>728</v>
      </c>
      <c r="H1" t="s">
        <v>729</v>
      </c>
      <c r="I1" t="s">
        <v>730</v>
      </c>
      <c r="J1" t="s">
        <v>731</v>
      </c>
      <c r="K1" t="s">
        <v>732</v>
      </c>
      <c r="L1" t="s">
        <v>733</v>
      </c>
      <c r="M1" t="s">
        <v>734</v>
      </c>
      <c r="N1" t="s">
        <v>735</v>
      </c>
      <c r="O1" t="s">
        <v>736</v>
      </c>
      <c r="P1" t="s">
        <v>737</v>
      </c>
      <c r="Q1" t="s">
        <v>738</v>
      </c>
      <c r="R1" t="s">
        <v>739</v>
      </c>
      <c r="S1" t="s">
        <v>740</v>
      </c>
      <c r="T1" t="s">
        <v>741</v>
      </c>
      <c r="U1" t="s">
        <v>742</v>
      </c>
      <c r="V1" t="s">
        <v>743</v>
      </c>
      <c r="W1" t="s">
        <v>744</v>
      </c>
      <c r="X1" t="s">
        <v>745</v>
      </c>
      <c r="Y1" t="s">
        <v>746</v>
      </c>
      <c r="Z1" t="s">
        <v>747</v>
      </c>
      <c r="AA1" t="s">
        <v>748</v>
      </c>
    </row>
    <row r="2" spans="1:27" ht="14.25">
      <c r="A2" s="1" t="s">
        <v>749</v>
      </c>
      <c r="B2" t="s">
        <v>750</v>
      </c>
      <c r="C2" t="s">
        <v>750</v>
      </c>
      <c r="D2" t="s">
        <v>751</v>
      </c>
      <c r="E2" t="s">
        <v>752</v>
      </c>
      <c r="F2" s="2">
        <v>35985</v>
      </c>
      <c r="G2" t="s">
        <v>753</v>
      </c>
      <c r="H2" t="s">
        <v>754</v>
      </c>
      <c r="I2">
        <v>11.12</v>
      </c>
      <c r="J2" t="s">
        <v>755</v>
      </c>
      <c r="K2">
        <v>280</v>
      </c>
      <c r="L2" t="s">
        <v>1458</v>
      </c>
      <c r="N2" t="s">
        <v>756</v>
      </c>
      <c r="O2" t="s">
        <v>582</v>
      </c>
      <c r="P2" t="s">
        <v>757</v>
      </c>
      <c r="Q2">
        <v>0.24</v>
      </c>
      <c r="R2" t="s">
        <v>1464</v>
      </c>
      <c r="X2">
        <v>0.24</v>
      </c>
      <c r="Y2" t="s">
        <v>1464</v>
      </c>
      <c r="AA2" t="s">
        <v>1465</v>
      </c>
    </row>
    <row r="3" spans="1:27" ht="14.25">
      <c r="A3" s="1" t="s">
        <v>749</v>
      </c>
      <c r="B3" t="s">
        <v>750</v>
      </c>
      <c r="C3" t="s">
        <v>750</v>
      </c>
      <c r="D3" t="s">
        <v>752</v>
      </c>
      <c r="F3" s="2">
        <v>35985</v>
      </c>
      <c r="G3" t="s">
        <v>753</v>
      </c>
      <c r="H3" t="s">
        <v>754</v>
      </c>
      <c r="I3">
        <v>11.12</v>
      </c>
      <c r="J3" t="s">
        <v>755</v>
      </c>
      <c r="K3">
        <v>280</v>
      </c>
      <c r="L3" t="s">
        <v>1458</v>
      </c>
      <c r="N3" t="s">
        <v>756</v>
      </c>
      <c r="O3" t="s">
        <v>582</v>
      </c>
      <c r="P3" t="s">
        <v>757</v>
      </c>
      <c r="Q3">
        <v>0.24</v>
      </c>
      <c r="R3" t="s">
        <v>1464</v>
      </c>
      <c r="X3">
        <v>0.24</v>
      </c>
      <c r="Y3" t="s">
        <v>1464</v>
      </c>
      <c r="AA3" t="s">
        <v>1465</v>
      </c>
    </row>
    <row r="4" spans="1:27" ht="14.25">
      <c r="A4" s="1" t="s">
        <v>749</v>
      </c>
      <c r="B4" t="s">
        <v>750</v>
      </c>
      <c r="C4" t="s">
        <v>750</v>
      </c>
      <c r="D4" t="s">
        <v>751</v>
      </c>
      <c r="F4" s="2">
        <v>35985</v>
      </c>
      <c r="G4" t="s">
        <v>753</v>
      </c>
      <c r="H4" t="s">
        <v>754</v>
      </c>
      <c r="I4">
        <v>11.12</v>
      </c>
      <c r="J4" t="s">
        <v>755</v>
      </c>
      <c r="K4">
        <v>280</v>
      </c>
      <c r="L4" t="s">
        <v>1458</v>
      </c>
      <c r="N4" t="s">
        <v>756</v>
      </c>
      <c r="O4" t="s">
        <v>582</v>
      </c>
      <c r="P4" t="s">
        <v>757</v>
      </c>
      <c r="Q4">
        <v>0.24</v>
      </c>
      <c r="R4" t="s">
        <v>1464</v>
      </c>
      <c r="X4">
        <v>0.24</v>
      </c>
      <c r="Y4" t="s">
        <v>1464</v>
      </c>
      <c r="AA4" t="s">
        <v>1465</v>
      </c>
    </row>
    <row r="5" spans="1:27" ht="14.25">
      <c r="A5" s="1" t="s">
        <v>779</v>
      </c>
      <c r="B5" t="s">
        <v>780</v>
      </c>
      <c r="C5" t="s">
        <v>781</v>
      </c>
      <c r="D5" t="s">
        <v>782</v>
      </c>
      <c r="E5" t="s">
        <v>783</v>
      </c>
      <c r="F5" s="2">
        <v>37193</v>
      </c>
      <c r="G5" t="s">
        <v>784</v>
      </c>
      <c r="H5" t="s">
        <v>785</v>
      </c>
      <c r="I5">
        <v>11.11</v>
      </c>
      <c r="J5" t="s">
        <v>786</v>
      </c>
      <c r="K5">
        <v>454</v>
      </c>
      <c r="L5" t="s">
        <v>787</v>
      </c>
      <c r="M5" t="s">
        <v>788</v>
      </c>
      <c r="N5" t="s">
        <v>789</v>
      </c>
      <c r="O5" t="s">
        <v>582</v>
      </c>
      <c r="P5" t="s">
        <v>790</v>
      </c>
      <c r="Q5">
        <v>73.8</v>
      </c>
      <c r="R5" t="s">
        <v>1503</v>
      </c>
      <c r="S5" t="s">
        <v>791</v>
      </c>
      <c r="X5">
        <v>0.03</v>
      </c>
      <c r="Y5" t="s">
        <v>1464</v>
      </c>
      <c r="Z5" t="s">
        <v>791</v>
      </c>
      <c r="AA5" t="s">
        <v>792</v>
      </c>
    </row>
    <row r="6" spans="1:27" ht="14.25">
      <c r="A6" s="1" t="s">
        <v>758</v>
      </c>
      <c r="B6" t="s">
        <v>759</v>
      </c>
      <c r="C6" t="s">
        <v>760</v>
      </c>
      <c r="D6" t="s">
        <v>1454</v>
      </c>
      <c r="F6" s="2">
        <v>37302</v>
      </c>
      <c r="G6" t="s">
        <v>761</v>
      </c>
      <c r="H6" t="s">
        <v>762</v>
      </c>
      <c r="I6">
        <v>11.11</v>
      </c>
      <c r="J6" t="s">
        <v>763</v>
      </c>
      <c r="K6">
        <v>120</v>
      </c>
      <c r="L6" t="s">
        <v>1458</v>
      </c>
      <c r="M6" t="s">
        <v>764</v>
      </c>
      <c r="N6" t="s">
        <v>756</v>
      </c>
      <c r="O6" t="s">
        <v>1461</v>
      </c>
      <c r="P6" t="s">
        <v>765</v>
      </c>
      <c r="Q6">
        <v>0.15</v>
      </c>
      <c r="R6" t="s">
        <v>1464</v>
      </c>
      <c r="U6">
        <v>78.8</v>
      </c>
      <c r="V6" t="s">
        <v>1463</v>
      </c>
      <c r="X6">
        <v>0.15</v>
      </c>
      <c r="Y6" t="s">
        <v>1464</v>
      </c>
      <c r="AA6" t="s">
        <v>1465</v>
      </c>
    </row>
    <row r="7" spans="1:27" ht="14.25">
      <c r="A7" s="1" t="s">
        <v>758</v>
      </c>
      <c r="B7" t="s">
        <v>759</v>
      </c>
      <c r="C7" t="s">
        <v>760</v>
      </c>
      <c r="D7" t="s">
        <v>1454</v>
      </c>
      <c r="F7" s="2">
        <v>37302</v>
      </c>
      <c r="G7" t="s">
        <v>761</v>
      </c>
      <c r="H7" t="s">
        <v>762</v>
      </c>
      <c r="I7">
        <v>11.11</v>
      </c>
      <c r="J7" t="s">
        <v>763</v>
      </c>
      <c r="K7">
        <v>120</v>
      </c>
      <c r="L7" t="s">
        <v>1458</v>
      </c>
      <c r="M7" t="s">
        <v>764</v>
      </c>
      <c r="N7" t="s">
        <v>789</v>
      </c>
      <c r="O7" t="s">
        <v>1461</v>
      </c>
      <c r="P7" t="s">
        <v>765</v>
      </c>
      <c r="Q7">
        <v>0.14</v>
      </c>
      <c r="R7" t="s">
        <v>1464</v>
      </c>
      <c r="U7">
        <v>73.6</v>
      </c>
      <c r="V7" t="s">
        <v>1463</v>
      </c>
      <c r="X7">
        <v>0.14</v>
      </c>
      <c r="Y7" t="s">
        <v>1464</v>
      </c>
      <c r="AA7" t="s">
        <v>1465</v>
      </c>
    </row>
    <row r="8" spans="1:27" ht="14.25">
      <c r="A8" s="1" t="s">
        <v>793</v>
      </c>
      <c r="B8" t="s">
        <v>794</v>
      </c>
      <c r="C8" t="s">
        <v>795</v>
      </c>
      <c r="D8" t="s">
        <v>796</v>
      </c>
      <c r="F8" s="2">
        <v>37823</v>
      </c>
      <c r="G8" t="s">
        <v>797</v>
      </c>
      <c r="H8" t="s">
        <v>798</v>
      </c>
      <c r="I8">
        <v>11.11</v>
      </c>
      <c r="J8" t="s">
        <v>763</v>
      </c>
      <c r="K8">
        <v>390</v>
      </c>
      <c r="L8" t="s">
        <v>799</v>
      </c>
      <c r="M8" t="s">
        <v>800</v>
      </c>
      <c r="N8" t="s">
        <v>789</v>
      </c>
      <c r="O8" t="s">
        <v>582</v>
      </c>
      <c r="P8" t="s">
        <v>801</v>
      </c>
      <c r="Q8">
        <v>60.2</v>
      </c>
      <c r="R8" t="s">
        <v>1503</v>
      </c>
      <c r="T8">
        <v>99.82</v>
      </c>
      <c r="U8">
        <v>0.015</v>
      </c>
      <c r="V8" t="s">
        <v>1464</v>
      </c>
      <c r="X8">
        <v>0.015</v>
      </c>
      <c r="Y8" t="s">
        <v>1464</v>
      </c>
      <c r="AA8" t="s">
        <v>802</v>
      </c>
    </row>
    <row r="9" spans="1:27" ht="14.25">
      <c r="A9" s="1" t="s">
        <v>793</v>
      </c>
      <c r="B9" t="s">
        <v>794</v>
      </c>
      <c r="C9" t="s">
        <v>795</v>
      </c>
      <c r="D9" t="s">
        <v>796</v>
      </c>
      <c r="F9" s="2">
        <v>37823</v>
      </c>
      <c r="G9" t="s">
        <v>797</v>
      </c>
      <c r="H9" t="s">
        <v>803</v>
      </c>
      <c r="I9">
        <v>11.11</v>
      </c>
      <c r="J9" t="s">
        <v>763</v>
      </c>
      <c r="K9">
        <v>390</v>
      </c>
      <c r="L9" t="s">
        <v>799</v>
      </c>
      <c r="M9" t="s">
        <v>804</v>
      </c>
      <c r="N9" t="s">
        <v>789</v>
      </c>
      <c r="O9" t="s">
        <v>582</v>
      </c>
      <c r="P9" t="s">
        <v>801</v>
      </c>
      <c r="Q9">
        <v>60.2</v>
      </c>
      <c r="R9" t="s">
        <v>1503</v>
      </c>
      <c r="T9">
        <v>99.82</v>
      </c>
      <c r="U9">
        <v>0.015</v>
      </c>
      <c r="V9" t="s">
        <v>1464</v>
      </c>
      <c r="X9">
        <v>0.015</v>
      </c>
      <c r="Y9" t="s">
        <v>1464</v>
      </c>
      <c r="AA9" t="s">
        <v>1465</v>
      </c>
    </row>
    <row r="10" spans="1:27" ht="14.25">
      <c r="A10" s="1" t="s">
        <v>805</v>
      </c>
      <c r="B10" t="s">
        <v>806</v>
      </c>
      <c r="C10" t="s">
        <v>807</v>
      </c>
      <c r="D10" t="s">
        <v>808</v>
      </c>
      <c r="F10" s="2">
        <v>37853</v>
      </c>
      <c r="H10" t="s">
        <v>809</v>
      </c>
      <c r="I10">
        <v>11.11</v>
      </c>
      <c r="J10" t="s">
        <v>810</v>
      </c>
      <c r="K10">
        <v>800</v>
      </c>
      <c r="L10" t="s">
        <v>799</v>
      </c>
      <c r="M10" t="s">
        <v>811</v>
      </c>
      <c r="N10" t="s">
        <v>789</v>
      </c>
      <c r="O10" t="s">
        <v>582</v>
      </c>
      <c r="P10" t="s">
        <v>812</v>
      </c>
      <c r="Q10">
        <v>0.018</v>
      </c>
      <c r="R10" t="s">
        <v>1464</v>
      </c>
      <c r="X10">
        <v>0.018</v>
      </c>
      <c r="Y10" t="s">
        <v>1464</v>
      </c>
      <c r="AA10" t="s">
        <v>1465</v>
      </c>
    </row>
    <row r="11" spans="1:27" ht="14.25">
      <c r="A11" s="1" t="s">
        <v>813</v>
      </c>
      <c r="B11" t="s">
        <v>806</v>
      </c>
      <c r="C11" t="s">
        <v>807</v>
      </c>
      <c r="D11" t="s">
        <v>808</v>
      </c>
      <c r="F11" s="2">
        <v>37853</v>
      </c>
      <c r="G11" t="s">
        <v>814</v>
      </c>
      <c r="H11" t="s">
        <v>815</v>
      </c>
      <c r="I11">
        <v>11.11</v>
      </c>
      <c r="J11" t="s">
        <v>810</v>
      </c>
      <c r="K11">
        <v>800</v>
      </c>
      <c r="L11" t="s">
        <v>799</v>
      </c>
      <c r="M11" t="s">
        <v>811</v>
      </c>
      <c r="N11" t="s">
        <v>789</v>
      </c>
      <c r="O11" t="s">
        <v>582</v>
      </c>
      <c r="P11" t="s">
        <v>812</v>
      </c>
      <c r="Q11">
        <v>0.018</v>
      </c>
      <c r="R11" t="s">
        <v>1464</v>
      </c>
      <c r="X11">
        <v>0.018</v>
      </c>
      <c r="Y11" t="s">
        <v>1464</v>
      </c>
      <c r="AA11" t="s">
        <v>1465</v>
      </c>
    </row>
    <row r="12" spans="1:27" ht="14.25">
      <c r="A12" s="1" t="s">
        <v>816</v>
      </c>
      <c r="B12" t="s">
        <v>817</v>
      </c>
      <c r="C12" t="s">
        <v>818</v>
      </c>
      <c r="D12" t="s">
        <v>819</v>
      </c>
      <c r="F12" s="2">
        <v>38273</v>
      </c>
      <c r="G12" t="s">
        <v>820</v>
      </c>
      <c r="H12" t="s">
        <v>821</v>
      </c>
      <c r="I12">
        <v>11.11</v>
      </c>
      <c r="J12" t="s">
        <v>763</v>
      </c>
      <c r="K12">
        <v>565</v>
      </c>
      <c r="L12" t="s">
        <v>1458</v>
      </c>
      <c r="M12" t="s">
        <v>822</v>
      </c>
      <c r="N12" t="s">
        <v>789</v>
      </c>
      <c r="O12" t="s">
        <v>582</v>
      </c>
      <c r="P12" t="s">
        <v>757</v>
      </c>
      <c r="Q12">
        <v>0.05</v>
      </c>
      <c r="R12" t="s">
        <v>1464</v>
      </c>
      <c r="X12">
        <v>0.05</v>
      </c>
      <c r="Y12" t="s">
        <v>1464</v>
      </c>
      <c r="AA12" t="s">
        <v>1465</v>
      </c>
    </row>
    <row r="13" spans="1:27" ht="14.25">
      <c r="A13" s="1" t="s">
        <v>816</v>
      </c>
      <c r="B13" t="s">
        <v>817</v>
      </c>
      <c r="C13" t="s">
        <v>818</v>
      </c>
      <c r="D13" t="s">
        <v>819</v>
      </c>
      <c r="F13" s="2">
        <v>38273</v>
      </c>
      <c r="G13" t="s">
        <v>820</v>
      </c>
      <c r="H13" t="s">
        <v>823</v>
      </c>
      <c r="I13">
        <v>11.12</v>
      </c>
      <c r="J13" t="s">
        <v>824</v>
      </c>
      <c r="K13">
        <v>856</v>
      </c>
      <c r="L13" t="s">
        <v>1458</v>
      </c>
      <c r="M13" t="s">
        <v>825</v>
      </c>
      <c r="N13" t="s">
        <v>789</v>
      </c>
      <c r="O13" t="s">
        <v>582</v>
      </c>
      <c r="P13" t="s">
        <v>757</v>
      </c>
      <c r="Q13">
        <v>0.025</v>
      </c>
      <c r="R13" t="s">
        <v>1464</v>
      </c>
      <c r="X13">
        <v>0.025</v>
      </c>
      <c r="Y13" t="s">
        <v>1464</v>
      </c>
      <c r="AA13" t="s">
        <v>1465</v>
      </c>
    </row>
    <row r="14" spans="1:27" ht="14.25">
      <c r="A14" s="1" t="s">
        <v>766</v>
      </c>
      <c r="B14" t="s">
        <v>767</v>
      </c>
      <c r="C14" t="s">
        <v>768</v>
      </c>
      <c r="D14" t="s">
        <v>769</v>
      </c>
      <c r="E14" t="s">
        <v>770</v>
      </c>
      <c r="F14" s="2">
        <v>38279</v>
      </c>
      <c r="G14" t="s">
        <v>771</v>
      </c>
      <c r="H14" t="s">
        <v>772</v>
      </c>
      <c r="I14">
        <v>11.11</v>
      </c>
      <c r="J14" t="s">
        <v>773</v>
      </c>
      <c r="K14">
        <v>5173.07</v>
      </c>
      <c r="L14" t="s">
        <v>1458</v>
      </c>
      <c r="M14" t="s">
        <v>774</v>
      </c>
      <c r="N14" t="s">
        <v>756</v>
      </c>
      <c r="O14" t="s">
        <v>1479</v>
      </c>
      <c r="P14" t="s">
        <v>775</v>
      </c>
      <c r="Q14">
        <v>0.02</v>
      </c>
      <c r="R14" t="s">
        <v>1464</v>
      </c>
      <c r="S14" t="s">
        <v>776</v>
      </c>
      <c r="U14">
        <v>103.52</v>
      </c>
      <c r="V14" t="s">
        <v>1503</v>
      </c>
      <c r="W14" t="s">
        <v>777</v>
      </c>
      <c r="X14">
        <v>0.02</v>
      </c>
      <c r="Y14" t="s">
        <v>1464</v>
      </c>
      <c r="Z14" t="s">
        <v>586</v>
      </c>
      <c r="AA14" t="s">
        <v>778</v>
      </c>
    </row>
    <row r="15" spans="1:27" ht="14.25">
      <c r="A15" s="1" t="s">
        <v>766</v>
      </c>
      <c r="B15" t="s">
        <v>767</v>
      </c>
      <c r="C15" t="s">
        <v>768</v>
      </c>
      <c r="D15" t="s">
        <v>769</v>
      </c>
      <c r="E15" t="s">
        <v>770</v>
      </c>
      <c r="F15" s="2">
        <v>38279</v>
      </c>
      <c r="G15" t="s">
        <v>771</v>
      </c>
      <c r="H15" t="s">
        <v>772</v>
      </c>
      <c r="I15">
        <v>11.11</v>
      </c>
      <c r="J15" t="s">
        <v>773</v>
      </c>
      <c r="K15">
        <v>5173.07</v>
      </c>
      <c r="L15" t="s">
        <v>1458</v>
      </c>
      <c r="M15" t="s">
        <v>774</v>
      </c>
      <c r="N15" t="s">
        <v>789</v>
      </c>
      <c r="O15" t="s">
        <v>1479</v>
      </c>
      <c r="P15" t="s">
        <v>826</v>
      </c>
      <c r="Q15">
        <v>0.018</v>
      </c>
      <c r="R15" t="s">
        <v>1464</v>
      </c>
      <c r="S15" t="s">
        <v>827</v>
      </c>
      <c r="X15">
        <v>0.018</v>
      </c>
      <c r="Y15" t="s">
        <v>1464</v>
      </c>
      <c r="Z15" t="s">
        <v>586</v>
      </c>
      <c r="AA15" t="s">
        <v>828</v>
      </c>
    </row>
    <row r="16" spans="1:27" ht="14.25">
      <c r="A16" s="1" t="s">
        <v>830</v>
      </c>
      <c r="B16" t="s">
        <v>831</v>
      </c>
      <c r="C16" t="s">
        <v>832</v>
      </c>
      <c r="D16" t="s">
        <v>1497</v>
      </c>
      <c r="E16" t="s">
        <v>1498</v>
      </c>
      <c r="F16" s="2">
        <v>38922</v>
      </c>
      <c r="G16" t="s">
        <v>833</v>
      </c>
      <c r="H16" t="s">
        <v>834</v>
      </c>
      <c r="I16">
        <v>11.11</v>
      </c>
      <c r="J16" t="s">
        <v>763</v>
      </c>
      <c r="K16">
        <v>8185</v>
      </c>
      <c r="L16" t="s">
        <v>1458</v>
      </c>
      <c r="M16" t="s">
        <v>835</v>
      </c>
      <c r="N16" t="s">
        <v>789</v>
      </c>
      <c r="O16" t="s">
        <v>1468</v>
      </c>
      <c r="Q16">
        <v>123</v>
      </c>
      <c r="R16" t="s">
        <v>1503</v>
      </c>
      <c r="S16" t="s">
        <v>836</v>
      </c>
      <c r="U16">
        <v>327</v>
      </c>
      <c r="V16" t="s">
        <v>1503</v>
      </c>
      <c r="W16" t="s">
        <v>837</v>
      </c>
      <c r="X16">
        <f>Q16/K16</f>
        <v>0.015027489309712889</v>
      </c>
      <c r="Y16" t="s">
        <v>1464</v>
      </c>
      <c r="AA16" t="s">
        <v>1465</v>
      </c>
    </row>
    <row r="17" spans="1:27" ht="14.25">
      <c r="A17" s="1" t="s">
        <v>838</v>
      </c>
      <c r="B17" t="s">
        <v>839</v>
      </c>
      <c r="D17" t="s">
        <v>639</v>
      </c>
      <c r="F17" s="2">
        <v>39038</v>
      </c>
      <c r="G17" t="s">
        <v>840</v>
      </c>
      <c r="H17" t="s">
        <v>841</v>
      </c>
      <c r="I17">
        <v>11.12</v>
      </c>
      <c r="J17" t="s">
        <v>842</v>
      </c>
      <c r="K17">
        <v>379</v>
      </c>
      <c r="L17" t="s">
        <v>1458</v>
      </c>
      <c r="M17" t="s">
        <v>843</v>
      </c>
      <c r="N17" t="s">
        <v>789</v>
      </c>
      <c r="O17" t="s">
        <v>582</v>
      </c>
      <c r="P17" t="s">
        <v>844</v>
      </c>
      <c r="Q17">
        <v>52.5</v>
      </c>
      <c r="R17" t="s">
        <v>1503</v>
      </c>
      <c r="S17" t="s">
        <v>643</v>
      </c>
      <c r="X17">
        <f>Q17/K17</f>
        <v>0.13852242744063326</v>
      </c>
      <c r="Y17" t="s">
        <v>1464</v>
      </c>
      <c r="AA17" t="s">
        <v>845</v>
      </c>
    </row>
    <row r="21" spans="1:25" ht="14.25">
      <c r="A21" s="1" t="s">
        <v>1024</v>
      </c>
      <c r="B21" t="s">
        <v>1025</v>
      </c>
      <c r="C21" t="s">
        <v>1026</v>
      </c>
      <c r="D21" t="s">
        <v>1244</v>
      </c>
      <c r="E21" t="s">
        <v>1245</v>
      </c>
      <c r="F21" s="4">
        <v>35970</v>
      </c>
      <c r="G21" t="s">
        <v>1027</v>
      </c>
      <c r="H21" t="s">
        <v>1028</v>
      </c>
      <c r="I21">
        <v>11.11</v>
      </c>
      <c r="J21" t="s">
        <v>763</v>
      </c>
      <c r="K21">
        <v>799</v>
      </c>
      <c r="L21" t="s">
        <v>1458</v>
      </c>
      <c r="M21" t="s">
        <v>1029</v>
      </c>
      <c r="N21" t="s">
        <v>1492</v>
      </c>
      <c r="O21" t="s">
        <v>1468</v>
      </c>
      <c r="Q21">
        <v>1090</v>
      </c>
      <c r="R21" t="s">
        <v>1463</v>
      </c>
      <c r="S21" t="s">
        <v>1030</v>
      </c>
      <c r="X21">
        <v>0.2</v>
      </c>
      <c r="Y21" t="s">
        <v>1464</v>
      </c>
    </row>
    <row r="22" spans="1:27" ht="14.25">
      <c r="A22" s="1" t="s">
        <v>749</v>
      </c>
      <c r="B22" t="s">
        <v>750</v>
      </c>
      <c r="C22" t="s">
        <v>750</v>
      </c>
      <c r="D22" t="s">
        <v>751</v>
      </c>
      <c r="E22" t="s">
        <v>752</v>
      </c>
      <c r="F22" s="2">
        <v>35985</v>
      </c>
      <c r="G22" t="s">
        <v>753</v>
      </c>
      <c r="H22" t="s">
        <v>754</v>
      </c>
      <c r="I22">
        <v>11.12</v>
      </c>
      <c r="J22" t="s">
        <v>755</v>
      </c>
      <c r="K22">
        <v>280</v>
      </c>
      <c r="L22" t="s">
        <v>1458</v>
      </c>
      <c r="N22" t="s">
        <v>1492</v>
      </c>
      <c r="O22" t="s">
        <v>1468</v>
      </c>
      <c r="Q22">
        <v>0.2</v>
      </c>
      <c r="R22" t="s">
        <v>1464</v>
      </c>
      <c r="X22">
        <v>0.2</v>
      </c>
      <c r="Y22" t="s">
        <v>1464</v>
      </c>
      <c r="AA22" t="s">
        <v>1465</v>
      </c>
    </row>
    <row r="23" spans="1:27" ht="14.25">
      <c r="A23" s="1" t="s">
        <v>749</v>
      </c>
      <c r="B23" t="s">
        <v>750</v>
      </c>
      <c r="C23" t="s">
        <v>750</v>
      </c>
      <c r="D23" t="s">
        <v>752</v>
      </c>
      <c r="F23" s="2">
        <v>35985</v>
      </c>
      <c r="G23" t="s">
        <v>753</v>
      </c>
      <c r="H23" t="s">
        <v>754</v>
      </c>
      <c r="I23">
        <v>11.12</v>
      </c>
      <c r="J23" t="s">
        <v>755</v>
      </c>
      <c r="K23">
        <v>280</v>
      </c>
      <c r="L23" t="s">
        <v>1458</v>
      </c>
      <c r="N23" t="s">
        <v>1492</v>
      </c>
      <c r="O23" t="s">
        <v>1468</v>
      </c>
      <c r="Q23">
        <v>0.2</v>
      </c>
      <c r="R23" t="s">
        <v>1464</v>
      </c>
      <c r="X23">
        <v>0.2</v>
      </c>
      <c r="Y23" t="s">
        <v>1464</v>
      </c>
      <c r="AA23" t="s">
        <v>1465</v>
      </c>
    </row>
    <row r="24" spans="1:27" ht="14.25">
      <c r="A24" s="1" t="s">
        <v>749</v>
      </c>
      <c r="B24" t="s">
        <v>750</v>
      </c>
      <c r="C24" t="s">
        <v>750</v>
      </c>
      <c r="D24" t="s">
        <v>751</v>
      </c>
      <c r="F24" s="2">
        <v>35985</v>
      </c>
      <c r="G24" t="s">
        <v>753</v>
      </c>
      <c r="H24" t="s">
        <v>754</v>
      </c>
      <c r="I24">
        <v>11.12</v>
      </c>
      <c r="J24" t="s">
        <v>755</v>
      </c>
      <c r="K24">
        <v>280</v>
      </c>
      <c r="L24" t="s">
        <v>1458</v>
      </c>
      <c r="N24" t="s">
        <v>1492</v>
      </c>
      <c r="O24" t="s">
        <v>1468</v>
      </c>
      <c r="Q24">
        <v>0.2</v>
      </c>
      <c r="R24" t="s">
        <v>1464</v>
      </c>
      <c r="X24">
        <v>0.2</v>
      </c>
      <c r="Y24" t="s">
        <v>1464</v>
      </c>
      <c r="AA24" t="s">
        <v>1465</v>
      </c>
    </row>
    <row r="25" spans="1:27" ht="14.25">
      <c r="A25" s="1" t="s">
        <v>779</v>
      </c>
      <c r="B25" t="s">
        <v>780</v>
      </c>
      <c r="C25" t="s">
        <v>781</v>
      </c>
      <c r="D25" t="s">
        <v>782</v>
      </c>
      <c r="E25" t="s">
        <v>783</v>
      </c>
      <c r="F25" s="2">
        <v>37193</v>
      </c>
      <c r="G25" t="s">
        <v>784</v>
      </c>
      <c r="H25" t="s">
        <v>785</v>
      </c>
      <c r="I25">
        <v>11.11</v>
      </c>
      <c r="J25" t="s">
        <v>786</v>
      </c>
      <c r="K25">
        <v>454</v>
      </c>
      <c r="L25" t="s">
        <v>787</v>
      </c>
      <c r="M25" t="s">
        <v>788</v>
      </c>
      <c r="N25" t="s">
        <v>1492</v>
      </c>
      <c r="O25" t="s">
        <v>582</v>
      </c>
      <c r="P25" t="s">
        <v>1031</v>
      </c>
      <c r="Q25">
        <v>57</v>
      </c>
      <c r="R25" t="s">
        <v>1032</v>
      </c>
      <c r="X25">
        <v>0.1</v>
      </c>
      <c r="Y25" t="s">
        <v>1464</v>
      </c>
      <c r="AA25" t="s">
        <v>1465</v>
      </c>
    </row>
    <row r="26" spans="1:27" ht="14.25">
      <c r="A26" s="1" t="s">
        <v>758</v>
      </c>
      <c r="B26" t="s">
        <v>759</v>
      </c>
      <c r="C26" t="s">
        <v>760</v>
      </c>
      <c r="D26" t="s">
        <v>1454</v>
      </c>
      <c r="F26" s="2">
        <v>37302</v>
      </c>
      <c r="G26" t="s">
        <v>761</v>
      </c>
      <c r="H26" t="s">
        <v>762</v>
      </c>
      <c r="I26">
        <v>11.11</v>
      </c>
      <c r="J26" t="s">
        <v>763</v>
      </c>
      <c r="K26">
        <v>120</v>
      </c>
      <c r="L26" t="s">
        <v>1458</v>
      </c>
      <c r="M26" t="s">
        <v>764</v>
      </c>
      <c r="N26" t="s">
        <v>1492</v>
      </c>
      <c r="O26" t="s">
        <v>1461</v>
      </c>
      <c r="P26" t="s">
        <v>765</v>
      </c>
      <c r="Q26">
        <v>0.4</v>
      </c>
      <c r="R26" t="s">
        <v>1464</v>
      </c>
      <c r="U26">
        <v>210.2</v>
      </c>
      <c r="V26" t="s">
        <v>1463</v>
      </c>
      <c r="X26">
        <v>0.4</v>
      </c>
      <c r="Y26" t="s">
        <v>1464</v>
      </c>
      <c r="AA26" t="s">
        <v>1465</v>
      </c>
    </row>
    <row r="27" spans="1:27" ht="14.25">
      <c r="A27" s="1" t="s">
        <v>793</v>
      </c>
      <c r="B27" t="s">
        <v>794</v>
      </c>
      <c r="C27" t="s">
        <v>795</v>
      </c>
      <c r="D27" t="s">
        <v>796</v>
      </c>
      <c r="F27" s="2">
        <v>37823</v>
      </c>
      <c r="G27" t="s">
        <v>797</v>
      </c>
      <c r="H27" t="s">
        <v>798</v>
      </c>
      <c r="I27">
        <v>11.11</v>
      </c>
      <c r="J27" t="s">
        <v>763</v>
      </c>
      <c r="K27">
        <v>390</v>
      </c>
      <c r="L27" t="s">
        <v>799</v>
      </c>
      <c r="M27" t="s">
        <v>800</v>
      </c>
      <c r="N27" t="s">
        <v>1492</v>
      </c>
      <c r="O27" t="s">
        <v>1479</v>
      </c>
      <c r="P27" t="s">
        <v>1033</v>
      </c>
      <c r="Q27">
        <v>280.9</v>
      </c>
      <c r="R27" t="s">
        <v>1503</v>
      </c>
      <c r="S27" t="s">
        <v>1034</v>
      </c>
      <c r="T27">
        <v>90</v>
      </c>
      <c r="U27">
        <v>0.07</v>
      </c>
      <c r="V27" t="s">
        <v>1464</v>
      </c>
      <c r="W27" t="s">
        <v>1034</v>
      </c>
      <c r="X27">
        <v>0.07</v>
      </c>
      <c r="Y27" t="s">
        <v>1464</v>
      </c>
      <c r="AA27" t="s">
        <v>1035</v>
      </c>
    </row>
    <row r="28" spans="1:27" ht="14.25">
      <c r="A28" s="1" t="s">
        <v>793</v>
      </c>
      <c r="B28" t="s">
        <v>794</v>
      </c>
      <c r="C28" t="s">
        <v>795</v>
      </c>
      <c r="D28" t="s">
        <v>796</v>
      </c>
      <c r="F28" s="2">
        <v>37823</v>
      </c>
      <c r="G28" t="s">
        <v>797</v>
      </c>
      <c r="H28" t="s">
        <v>803</v>
      </c>
      <c r="I28">
        <v>11.11</v>
      </c>
      <c r="J28" t="s">
        <v>763</v>
      </c>
      <c r="K28">
        <v>390</v>
      </c>
      <c r="L28" t="s">
        <v>799</v>
      </c>
      <c r="M28" t="s">
        <v>804</v>
      </c>
      <c r="N28" t="s">
        <v>1492</v>
      </c>
      <c r="O28" t="s">
        <v>1479</v>
      </c>
      <c r="P28" t="s">
        <v>1036</v>
      </c>
      <c r="Q28">
        <v>280.9</v>
      </c>
      <c r="R28" t="s">
        <v>1503</v>
      </c>
      <c r="S28" t="s">
        <v>1034</v>
      </c>
      <c r="T28">
        <v>90</v>
      </c>
      <c r="U28">
        <v>0.07</v>
      </c>
      <c r="V28" t="s">
        <v>1464</v>
      </c>
      <c r="W28" t="s">
        <v>1034</v>
      </c>
      <c r="X28">
        <v>0.07</v>
      </c>
      <c r="Y28" t="s">
        <v>1464</v>
      </c>
      <c r="AA28" t="s">
        <v>1037</v>
      </c>
    </row>
    <row r="29" spans="1:27" ht="14.25">
      <c r="A29" s="1" t="s">
        <v>805</v>
      </c>
      <c r="B29" t="s">
        <v>806</v>
      </c>
      <c r="C29" t="s">
        <v>807</v>
      </c>
      <c r="D29" t="s">
        <v>808</v>
      </c>
      <c r="F29" s="2">
        <v>37853</v>
      </c>
      <c r="H29" t="s">
        <v>809</v>
      </c>
      <c r="I29">
        <v>11.11</v>
      </c>
      <c r="J29" t="s">
        <v>810</v>
      </c>
      <c r="K29">
        <v>800</v>
      </c>
      <c r="L29" t="s">
        <v>799</v>
      </c>
      <c r="M29" t="s">
        <v>811</v>
      </c>
      <c r="N29" t="s">
        <v>1492</v>
      </c>
      <c r="O29" t="s">
        <v>582</v>
      </c>
      <c r="P29" t="s">
        <v>650</v>
      </c>
      <c r="Q29">
        <v>0.09</v>
      </c>
      <c r="R29" t="s">
        <v>1464</v>
      </c>
      <c r="X29">
        <v>0.09</v>
      </c>
      <c r="Y29" t="s">
        <v>1464</v>
      </c>
      <c r="AA29" t="s">
        <v>1465</v>
      </c>
    </row>
    <row r="30" spans="1:27" ht="14.25">
      <c r="A30" s="1" t="s">
        <v>813</v>
      </c>
      <c r="B30" t="s">
        <v>806</v>
      </c>
      <c r="C30" t="s">
        <v>807</v>
      </c>
      <c r="D30" t="s">
        <v>808</v>
      </c>
      <c r="F30" s="2">
        <v>37853</v>
      </c>
      <c r="G30" t="s">
        <v>814</v>
      </c>
      <c r="H30" t="s">
        <v>815</v>
      </c>
      <c r="I30">
        <v>11.11</v>
      </c>
      <c r="J30" t="s">
        <v>810</v>
      </c>
      <c r="K30">
        <v>800</v>
      </c>
      <c r="L30" t="s">
        <v>799</v>
      </c>
      <c r="M30" t="s">
        <v>811</v>
      </c>
      <c r="N30" t="s">
        <v>1492</v>
      </c>
      <c r="O30" t="s">
        <v>1461</v>
      </c>
      <c r="P30" t="s">
        <v>650</v>
      </c>
      <c r="Q30">
        <v>0.09</v>
      </c>
      <c r="R30" t="s">
        <v>1464</v>
      </c>
      <c r="X30">
        <v>0.09</v>
      </c>
      <c r="Y30" t="s">
        <v>1464</v>
      </c>
      <c r="AA30" t="s">
        <v>1465</v>
      </c>
    </row>
    <row r="31" spans="1:27" ht="14.25">
      <c r="A31" s="1" t="s">
        <v>766</v>
      </c>
      <c r="B31" t="s">
        <v>767</v>
      </c>
      <c r="C31" t="s">
        <v>768</v>
      </c>
      <c r="D31" t="s">
        <v>769</v>
      </c>
      <c r="E31" t="s">
        <v>770</v>
      </c>
      <c r="F31" s="2">
        <v>38279</v>
      </c>
      <c r="G31" t="s">
        <v>771</v>
      </c>
      <c r="H31" t="s">
        <v>772</v>
      </c>
      <c r="I31">
        <v>11.11</v>
      </c>
      <c r="J31" t="s">
        <v>773</v>
      </c>
      <c r="K31">
        <v>5173.07</v>
      </c>
      <c r="L31" t="s">
        <v>1458</v>
      </c>
      <c r="M31" t="s">
        <v>774</v>
      </c>
      <c r="N31" t="s">
        <v>1492</v>
      </c>
      <c r="O31" t="s">
        <v>1479</v>
      </c>
      <c r="P31" t="s">
        <v>1038</v>
      </c>
      <c r="Q31">
        <v>0.07</v>
      </c>
      <c r="R31" t="s">
        <v>1464</v>
      </c>
      <c r="S31" t="s">
        <v>1039</v>
      </c>
      <c r="U31">
        <v>0.06</v>
      </c>
      <c r="V31" t="s">
        <v>1464</v>
      </c>
      <c r="W31" t="s">
        <v>1040</v>
      </c>
      <c r="X31">
        <v>0.07</v>
      </c>
      <c r="Y31" t="s">
        <v>1464</v>
      </c>
      <c r="AA31" t="s">
        <v>1041</v>
      </c>
    </row>
    <row r="32" spans="1:27" ht="14.25">
      <c r="A32" s="1" t="s">
        <v>830</v>
      </c>
      <c r="B32" t="s">
        <v>831</v>
      </c>
      <c r="C32" t="s">
        <v>832</v>
      </c>
      <c r="D32" t="s">
        <v>1497</v>
      </c>
      <c r="E32" t="s">
        <v>1498</v>
      </c>
      <c r="F32" s="2">
        <v>38922</v>
      </c>
      <c r="G32" t="s">
        <v>833</v>
      </c>
      <c r="H32" t="s">
        <v>834</v>
      </c>
      <c r="I32">
        <v>11.11</v>
      </c>
      <c r="J32" t="s">
        <v>763</v>
      </c>
      <c r="K32">
        <v>8185</v>
      </c>
      <c r="L32" t="s">
        <v>1458</v>
      </c>
      <c r="M32" t="s">
        <v>835</v>
      </c>
      <c r="N32" t="s">
        <v>1492</v>
      </c>
      <c r="O32" t="s">
        <v>582</v>
      </c>
      <c r="P32" t="s">
        <v>1042</v>
      </c>
      <c r="Q32">
        <v>1637</v>
      </c>
      <c r="R32" t="s">
        <v>1503</v>
      </c>
      <c r="S32" t="s">
        <v>836</v>
      </c>
      <c r="U32">
        <v>573</v>
      </c>
      <c r="V32" t="s">
        <v>1503</v>
      </c>
      <c r="W32" t="s">
        <v>837</v>
      </c>
      <c r="X32" s="5">
        <f>U32/K32</f>
        <v>0.07000610873549175</v>
      </c>
      <c r="Y32" t="s">
        <v>1464</v>
      </c>
      <c r="AA32" t="s">
        <v>1465</v>
      </c>
    </row>
    <row r="35" spans="1:27" ht="14.25">
      <c r="A35" s="1" t="s">
        <v>749</v>
      </c>
      <c r="B35" t="s">
        <v>750</v>
      </c>
      <c r="C35" t="s">
        <v>750</v>
      </c>
      <c r="D35" t="s">
        <v>751</v>
      </c>
      <c r="E35" t="s">
        <v>752</v>
      </c>
      <c r="F35" s="2">
        <v>35985</v>
      </c>
      <c r="G35" t="s">
        <v>753</v>
      </c>
      <c r="H35" t="s">
        <v>754</v>
      </c>
      <c r="I35">
        <v>11.12</v>
      </c>
      <c r="J35" t="s">
        <v>755</v>
      </c>
      <c r="K35">
        <v>280</v>
      </c>
      <c r="L35" t="s">
        <v>1458</v>
      </c>
      <c r="N35" t="s">
        <v>1138</v>
      </c>
      <c r="O35" t="s">
        <v>1468</v>
      </c>
      <c r="Q35">
        <v>0.002</v>
      </c>
      <c r="R35" t="s">
        <v>1464</v>
      </c>
      <c r="X35">
        <v>0.002</v>
      </c>
      <c r="Y35" t="s">
        <v>1464</v>
      </c>
      <c r="AA35" t="s">
        <v>1465</v>
      </c>
    </row>
    <row r="36" spans="1:27" ht="14.25">
      <c r="A36" s="1" t="s">
        <v>749</v>
      </c>
      <c r="B36" t="s">
        <v>750</v>
      </c>
      <c r="C36" t="s">
        <v>750</v>
      </c>
      <c r="D36" t="s">
        <v>752</v>
      </c>
      <c r="F36" s="2">
        <v>35985</v>
      </c>
      <c r="G36" t="s">
        <v>753</v>
      </c>
      <c r="H36" t="s">
        <v>754</v>
      </c>
      <c r="I36">
        <v>11.12</v>
      </c>
      <c r="J36" t="s">
        <v>755</v>
      </c>
      <c r="K36">
        <v>280</v>
      </c>
      <c r="L36" t="s">
        <v>1458</v>
      </c>
      <c r="N36" t="s">
        <v>1138</v>
      </c>
      <c r="O36" t="s">
        <v>1468</v>
      </c>
      <c r="Q36">
        <v>0.002</v>
      </c>
      <c r="R36" t="s">
        <v>1464</v>
      </c>
      <c r="X36">
        <v>0.002</v>
      </c>
      <c r="Y36" t="s">
        <v>1464</v>
      </c>
      <c r="AA36" t="s">
        <v>1465</v>
      </c>
    </row>
    <row r="37" spans="1:27" ht="14.25">
      <c r="A37" s="1" t="s">
        <v>749</v>
      </c>
      <c r="B37" t="s">
        <v>750</v>
      </c>
      <c r="C37" t="s">
        <v>750</v>
      </c>
      <c r="D37" t="s">
        <v>751</v>
      </c>
      <c r="F37" s="2">
        <v>35985</v>
      </c>
      <c r="G37" t="s">
        <v>753</v>
      </c>
      <c r="H37" t="s">
        <v>754</v>
      </c>
      <c r="I37">
        <v>11.12</v>
      </c>
      <c r="J37" t="s">
        <v>755</v>
      </c>
      <c r="K37">
        <v>280</v>
      </c>
      <c r="L37" t="s">
        <v>1458</v>
      </c>
      <c r="N37" t="s">
        <v>1138</v>
      </c>
      <c r="O37" t="s">
        <v>1468</v>
      </c>
      <c r="Q37">
        <v>0.002</v>
      </c>
      <c r="R37" t="s">
        <v>1464</v>
      </c>
      <c r="X37">
        <v>0.002</v>
      </c>
      <c r="Y37" t="s">
        <v>1464</v>
      </c>
      <c r="AA37" t="s">
        <v>1465</v>
      </c>
    </row>
    <row r="38" spans="1:27" ht="14.25">
      <c r="A38" s="1" t="s">
        <v>779</v>
      </c>
      <c r="B38" t="s">
        <v>780</v>
      </c>
      <c r="C38" t="s">
        <v>781</v>
      </c>
      <c r="D38" t="s">
        <v>782</v>
      </c>
      <c r="E38" t="s">
        <v>783</v>
      </c>
      <c r="F38" s="2">
        <v>37193</v>
      </c>
      <c r="G38" t="s">
        <v>784</v>
      </c>
      <c r="H38" t="s">
        <v>785</v>
      </c>
      <c r="I38">
        <v>11.11</v>
      </c>
      <c r="J38" t="s">
        <v>786</v>
      </c>
      <c r="K38">
        <v>454</v>
      </c>
      <c r="L38" t="s">
        <v>787</v>
      </c>
      <c r="M38" t="s">
        <v>788</v>
      </c>
      <c r="N38" t="s">
        <v>1138</v>
      </c>
      <c r="O38" t="s">
        <v>1479</v>
      </c>
      <c r="P38" t="s">
        <v>2918</v>
      </c>
      <c r="Q38">
        <v>9</v>
      </c>
      <c r="R38" t="s">
        <v>1032</v>
      </c>
      <c r="U38">
        <v>54.1</v>
      </c>
      <c r="V38" t="s">
        <v>1503</v>
      </c>
      <c r="W38" t="s">
        <v>2903</v>
      </c>
      <c r="X38">
        <v>0.022</v>
      </c>
      <c r="Y38" t="s">
        <v>1464</v>
      </c>
      <c r="AA38" t="s">
        <v>1465</v>
      </c>
    </row>
    <row r="39" spans="1:27" ht="14.25">
      <c r="A39" s="1" t="s">
        <v>758</v>
      </c>
      <c r="B39" t="s">
        <v>759</v>
      </c>
      <c r="C39" t="s">
        <v>760</v>
      </c>
      <c r="D39" t="s">
        <v>1454</v>
      </c>
      <c r="F39" s="2">
        <v>37302</v>
      </c>
      <c r="G39" t="s">
        <v>761</v>
      </c>
      <c r="H39" t="s">
        <v>762</v>
      </c>
      <c r="I39">
        <v>11.11</v>
      </c>
      <c r="J39" t="s">
        <v>763</v>
      </c>
      <c r="K39">
        <v>120</v>
      </c>
      <c r="L39" t="s">
        <v>1458</v>
      </c>
      <c r="M39" t="s">
        <v>764</v>
      </c>
      <c r="N39" t="s">
        <v>1138</v>
      </c>
      <c r="O39" t="s">
        <v>1461</v>
      </c>
      <c r="P39" t="s">
        <v>765</v>
      </c>
      <c r="Q39">
        <v>0.47</v>
      </c>
      <c r="R39" t="s">
        <v>1464</v>
      </c>
      <c r="U39">
        <v>247</v>
      </c>
      <c r="V39" t="s">
        <v>1463</v>
      </c>
      <c r="X39">
        <v>0.47</v>
      </c>
      <c r="Y39" t="s">
        <v>1464</v>
      </c>
      <c r="AA39" t="s">
        <v>1465</v>
      </c>
    </row>
    <row r="40" spans="1:27" ht="14.25">
      <c r="A40" s="1" t="s">
        <v>793</v>
      </c>
      <c r="B40" t="s">
        <v>794</v>
      </c>
      <c r="C40" t="s">
        <v>795</v>
      </c>
      <c r="D40" t="s">
        <v>796</v>
      </c>
      <c r="F40" s="2">
        <v>37823</v>
      </c>
      <c r="G40" t="s">
        <v>797</v>
      </c>
      <c r="H40" t="s">
        <v>798</v>
      </c>
      <c r="I40">
        <v>11.11</v>
      </c>
      <c r="J40" t="s">
        <v>763</v>
      </c>
      <c r="K40">
        <v>390</v>
      </c>
      <c r="L40" t="s">
        <v>799</v>
      </c>
      <c r="M40" t="s">
        <v>800</v>
      </c>
      <c r="N40" t="s">
        <v>1138</v>
      </c>
      <c r="O40" t="s">
        <v>582</v>
      </c>
      <c r="P40" t="s">
        <v>2919</v>
      </c>
      <c r="Q40">
        <v>481.6</v>
      </c>
      <c r="R40" t="s">
        <v>1503</v>
      </c>
      <c r="S40" t="s">
        <v>1034</v>
      </c>
      <c r="T40">
        <v>94.5</v>
      </c>
      <c r="U40">
        <v>0.12</v>
      </c>
      <c r="V40" t="s">
        <v>1464</v>
      </c>
      <c r="W40" t="s">
        <v>1034</v>
      </c>
      <c r="X40">
        <v>0.12</v>
      </c>
      <c r="Y40" t="s">
        <v>1464</v>
      </c>
      <c r="AA40" t="s">
        <v>1465</v>
      </c>
    </row>
    <row r="41" spans="1:27" ht="14.25">
      <c r="A41" s="1" t="s">
        <v>793</v>
      </c>
      <c r="B41" t="s">
        <v>794</v>
      </c>
      <c r="C41" t="s">
        <v>795</v>
      </c>
      <c r="D41" t="s">
        <v>796</v>
      </c>
      <c r="F41" s="2">
        <v>37823</v>
      </c>
      <c r="G41" t="s">
        <v>797</v>
      </c>
      <c r="H41" t="s">
        <v>803</v>
      </c>
      <c r="I41">
        <v>11.11</v>
      </c>
      <c r="J41" t="s">
        <v>763</v>
      </c>
      <c r="K41">
        <v>390</v>
      </c>
      <c r="L41" t="s">
        <v>799</v>
      </c>
      <c r="M41" t="s">
        <v>804</v>
      </c>
      <c r="N41" t="s">
        <v>1138</v>
      </c>
      <c r="O41" t="s">
        <v>582</v>
      </c>
      <c r="P41" t="s">
        <v>2919</v>
      </c>
      <c r="Q41">
        <v>481.6</v>
      </c>
      <c r="R41" t="s">
        <v>1503</v>
      </c>
      <c r="S41" t="s">
        <v>1034</v>
      </c>
      <c r="T41">
        <v>94.5</v>
      </c>
      <c r="U41">
        <v>0.12</v>
      </c>
      <c r="V41" t="s">
        <v>1464</v>
      </c>
      <c r="W41" t="s">
        <v>1034</v>
      </c>
      <c r="X41">
        <v>0.12</v>
      </c>
      <c r="Y41" t="s">
        <v>1464</v>
      </c>
      <c r="AA41" t="s">
        <v>1465</v>
      </c>
    </row>
    <row r="42" spans="1:27" ht="14.25">
      <c r="A42" s="1" t="s">
        <v>805</v>
      </c>
      <c r="B42" t="s">
        <v>806</v>
      </c>
      <c r="C42" t="s">
        <v>807</v>
      </c>
      <c r="D42" t="s">
        <v>808</v>
      </c>
      <c r="F42" s="2">
        <v>37853</v>
      </c>
      <c r="H42" t="s">
        <v>809</v>
      </c>
      <c r="I42">
        <v>11.11</v>
      </c>
      <c r="J42" t="s">
        <v>810</v>
      </c>
      <c r="K42">
        <v>800</v>
      </c>
      <c r="L42" t="s">
        <v>799</v>
      </c>
      <c r="M42" t="s">
        <v>811</v>
      </c>
      <c r="N42" t="s">
        <v>1138</v>
      </c>
      <c r="O42" t="s">
        <v>582</v>
      </c>
      <c r="P42" t="s">
        <v>2920</v>
      </c>
      <c r="Q42">
        <v>0.16</v>
      </c>
      <c r="R42" t="s">
        <v>1464</v>
      </c>
      <c r="X42">
        <v>0.16</v>
      </c>
      <c r="Y42" t="s">
        <v>1464</v>
      </c>
      <c r="AA42" t="s">
        <v>1465</v>
      </c>
    </row>
    <row r="43" spans="1:27" ht="14.25">
      <c r="A43" s="1" t="s">
        <v>813</v>
      </c>
      <c r="B43" t="s">
        <v>806</v>
      </c>
      <c r="C43" t="s">
        <v>807</v>
      </c>
      <c r="D43" t="s">
        <v>808</v>
      </c>
      <c r="F43" s="2">
        <v>37853</v>
      </c>
      <c r="G43" t="s">
        <v>814</v>
      </c>
      <c r="H43" t="s">
        <v>815</v>
      </c>
      <c r="I43">
        <v>11.11</v>
      </c>
      <c r="J43" t="s">
        <v>810</v>
      </c>
      <c r="K43">
        <v>800</v>
      </c>
      <c r="L43" t="s">
        <v>799</v>
      </c>
      <c r="M43" t="s">
        <v>811</v>
      </c>
      <c r="N43" t="s">
        <v>1138</v>
      </c>
      <c r="O43" t="s">
        <v>582</v>
      </c>
      <c r="P43" t="s">
        <v>2920</v>
      </c>
      <c r="Q43">
        <v>0.16</v>
      </c>
      <c r="R43" t="s">
        <v>1464</v>
      </c>
      <c r="X43">
        <v>0.16</v>
      </c>
      <c r="Y43" t="s">
        <v>1464</v>
      </c>
      <c r="AA43" t="s">
        <v>1465</v>
      </c>
    </row>
    <row r="44" spans="1:27" ht="14.25">
      <c r="A44" s="1" t="s">
        <v>766</v>
      </c>
      <c r="B44" t="s">
        <v>767</v>
      </c>
      <c r="C44" t="s">
        <v>768</v>
      </c>
      <c r="D44" t="s">
        <v>769</v>
      </c>
      <c r="E44" t="s">
        <v>770</v>
      </c>
      <c r="F44" s="2">
        <v>38279</v>
      </c>
      <c r="G44" t="s">
        <v>771</v>
      </c>
      <c r="H44" t="s">
        <v>772</v>
      </c>
      <c r="I44">
        <v>11.11</v>
      </c>
      <c r="J44" t="s">
        <v>773</v>
      </c>
      <c r="K44">
        <v>5173.07</v>
      </c>
      <c r="L44" t="s">
        <v>1458</v>
      </c>
      <c r="M44" t="s">
        <v>774</v>
      </c>
      <c r="N44" t="s">
        <v>1138</v>
      </c>
      <c r="O44" t="s">
        <v>1479</v>
      </c>
      <c r="P44" t="s">
        <v>2921</v>
      </c>
      <c r="Q44">
        <v>0.1</v>
      </c>
      <c r="R44" t="s">
        <v>1464</v>
      </c>
      <c r="S44" t="s">
        <v>2922</v>
      </c>
      <c r="T44">
        <v>92</v>
      </c>
      <c r="U44">
        <v>0.09</v>
      </c>
      <c r="V44" t="s">
        <v>1464</v>
      </c>
      <c r="W44" t="s">
        <v>2923</v>
      </c>
      <c r="X44">
        <v>0.1</v>
      </c>
      <c r="Y44" t="s">
        <v>1464</v>
      </c>
      <c r="AA44" t="s">
        <v>1659</v>
      </c>
    </row>
    <row r="45" spans="1:27" ht="14.25">
      <c r="A45" s="1" t="s">
        <v>830</v>
      </c>
      <c r="B45" t="s">
        <v>831</v>
      </c>
      <c r="C45" t="s">
        <v>832</v>
      </c>
      <c r="D45" t="s">
        <v>1497</v>
      </c>
      <c r="E45" t="s">
        <v>1498</v>
      </c>
      <c r="F45" s="2">
        <v>38922</v>
      </c>
      <c r="G45" t="s">
        <v>833</v>
      </c>
      <c r="H45" t="s">
        <v>834</v>
      </c>
      <c r="I45">
        <v>11.11</v>
      </c>
      <c r="J45" t="s">
        <v>763</v>
      </c>
      <c r="K45">
        <v>8185</v>
      </c>
      <c r="L45" t="s">
        <v>1458</v>
      </c>
      <c r="M45" t="s">
        <v>835</v>
      </c>
      <c r="N45" t="s">
        <v>1138</v>
      </c>
      <c r="O45" t="s">
        <v>1468</v>
      </c>
      <c r="Q45">
        <v>2456</v>
      </c>
      <c r="R45" t="s">
        <v>1503</v>
      </c>
      <c r="S45" t="s">
        <v>836</v>
      </c>
      <c r="U45">
        <v>982</v>
      </c>
      <c r="V45" t="s">
        <v>1503</v>
      </c>
      <c r="W45" t="s">
        <v>837</v>
      </c>
      <c r="X45">
        <f>U45/K45</f>
        <v>0.11997556505803299</v>
      </c>
      <c r="Y45" t="s">
        <v>1464</v>
      </c>
      <c r="AA45" t="s">
        <v>1465</v>
      </c>
    </row>
    <row r="48" spans="1:27" ht="14.25">
      <c r="A48" s="1" t="s">
        <v>749</v>
      </c>
      <c r="B48" t="s">
        <v>750</v>
      </c>
      <c r="C48" t="s">
        <v>750</v>
      </c>
      <c r="D48" t="s">
        <v>751</v>
      </c>
      <c r="E48" t="s">
        <v>752</v>
      </c>
      <c r="F48" s="2">
        <v>35985</v>
      </c>
      <c r="G48" t="s">
        <v>753</v>
      </c>
      <c r="H48" t="s">
        <v>754</v>
      </c>
      <c r="I48">
        <v>11.12</v>
      </c>
      <c r="J48" t="s">
        <v>755</v>
      </c>
      <c r="K48">
        <v>280</v>
      </c>
      <c r="L48" t="s">
        <v>1458</v>
      </c>
      <c r="N48" t="s">
        <v>877</v>
      </c>
      <c r="O48" t="s">
        <v>1468</v>
      </c>
      <c r="Q48">
        <v>0.63</v>
      </c>
      <c r="R48" t="s">
        <v>1464</v>
      </c>
      <c r="X48">
        <v>0.63</v>
      </c>
      <c r="Y48" t="s">
        <v>1464</v>
      </c>
      <c r="AA48" t="s">
        <v>1465</v>
      </c>
    </row>
    <row r="49" spans="1:27" ht="14.25">
      <c r="A49" s="1" t="s">
        <v>749</v>
      </c>
      <c r="B49" t="s">
        <v>750</v>
      </c>
      <c r="C49" t="s">
        <v>750</v>
      </c>
      <c r="D49" t="s">
        <v>752</v>
      </c>
      <c r="F49" s="2">
        <v>35985</v>
      </c>
      <c r="G49" t="s">
        <v>753</v>
      </c>
      <c r="H49" t="s">
        <v>754</v>
      </c>
      <c r="I49">
        <v>11.12</v>
      </c>
      <c r="J49" t="s">
        <v>755</v>
      </c>
      <c r="K49">
        <v>280</v>
      </c>
      <c r="L49" t="s">
        <v>1458</v>
      </c>
      <c r="N49" t="s">
        <v>877</v>
      </c>
      <c r="O49" t="s">
        <v>1468</v>
      </c>
      <c r="Q49">
        <v>0.63</v>
      </c>
      <c r="R49" t="s">
        <v>1464</v>
      </c>
      <c r="X49">
        <v>0.63</v>
      </c>
      <c r="Y49" t="s">
        <v>1464</v>
      </c>
      <c r="AA49" t="s">
        <v>1465</v>
      </c>
    </row>
    <row r="50" spans="1:27" ht="14.25">
      <c r="A50" s="1" t="s">
        <v>749</v>
      </c>
      <c r="B50" t="s">
        <v>750</v>
      </c>
      <c r="C50" t="s">
        <v>750</v>
      </c>
      <c r="D50" t="s">
        <v>751</v>
      </c>
      <c r="F50" s="2">
        <v>35985</v>
      </c>
      <c r="G50" t="s">
        <v>753</v>
      </c>
      <c r="H50" t="s">
        <v>754</v>
      </c>
      <c r="I50">
        <v>11.12</v>
      </c>
      <c r="J50" t="s">
        <v>755</v>
      </c>
      <c r="K50">
        <v>280</v>
      </c>
      <c r="L50" t="s">
        <v>1458</v>
      </c>
      <c r="N50" t="s">
        <v>877</v>
      </c>
      <c r="O50" t="s">
        <v>1468</v>
      </c>
      <c r="Q50">
        <v>0.63</v>
      </c>
      <c r="R50" t="s">
        <v>1464</v>
      </c>
      <c r="X50">
        <v>0.63</v>
      </c>
      <c r="Y50" t="s">
        <v>1464</v>
      </c>
      <c r="AA50" t="s">
        <v>1465</v>
      </c>
    </row>
    <row r="51" spans="1:27" ht="14.25">
      <c r="A51" s="1" t="s">
        <v>779</v>
      </c>
      <c r="B51" t="s">
        <v>780</v>
      </c>
      <c r="C51" t="s">
        <v>781</v>
      </c>
      <c r="D51" t="s">
        <v>782</v>
      </c>
      <c r="E51" t="s">
        <v>783</v>
      </c>
      <c r="F51" s="2">
        <v>37193</v>
      </c>
      <c r="G51" t="s">
        <v>784</v>
      </c>
      <c r="H51" t="s">
        <v>785</v>
      </c>
      <c r="I51">
        <v>11.11</v>
      </c>
      <c r="J51" t="s">
        <v>786</v>
      </c>
      <c r="K51">
        <v>454</v>
      </c>
      <c r="L51" t="s">
        <v>787</v>
      </c>
      <c r="M51" t="s">
        <v>788</v>
      </c>
      <c r="N51" t="s">
        <v>877</v>
      </c>
      <c r="O51" t="s">
        <v>1461</v>
      </c>
      <c r="P51" t="s">
        <v>906</v>
      </c>
      <c r="Q51">
        <v>246.1</v>
      </c>
      <c r="R51" t="s">
        <v>1503</v>
      </c>
      <c r="U51">
        <v>94</v>
      </c>
      <c r="V51" t="s">
        <v>1660</v>
      </c>
      <c r="X51">
        <v>0.1</v>
      </c>
      <c r="Y51" t="s">
        <v>1464</v>
      </c>
      <c r="Z51" t="s">
        <v>1661</v>
      </c>
      <c r="AA51" t="s">
        <v>1465</v>
      </c>
    </row>
    <row r="52" spans="1:27" ht="14.25">
      <c r="A52" s="1" t="s">
        <v>758</v>
      </c>
      <c r="B52" t="s">
        <v>759</v>
      </c>
      <c r="C52" t="s">
        <v>760</v>
      </c>
      <c r="D52" t="s">
        <v>1454</v>
      </c>
      <c r="F52" s="2">
        <v>37302</v>
      </c>
      <c r="G52" t="s">
        <v>761</v>
      </c>
      <c r="H52" t="s">
        <v>762</v>
      </c>
      <c r="I52">
        <v>11.11</v>
      </c>
      <c r="J52" t="s">
        <v>763</v>
      </c>
      <c r="K52">
        <v>120</v>
      </c>
      <c r="L52" t="s">
        <v>1458</v>
      </c>
      <c r="M52" t="s">
        <v>764</v>
      </c>
      <c r="N52" t="s">
        <v>877</v>
      </c>
      <c r="O52" t="s">
        <v>1461</v>
      </c>
      <c r="P52" t="s">
        <v>765</v>
      </c>
      <c r="Q52">
        <v>0.44</v>
      </c>
      <c r="R52" t="s">
        <v>1464</v>
      </c>
      <c r="U52">
        <v>231.3</v>
      </c>
      <c r="V52" t="s">
        <v>1463</v>
      </c>
      <c r="X52">
        <v>0.44</v>
      </c>
      <c r="Y52" t="s">
        <v>1464</v>
      </c>
      <c r="AA52" t="s">
        <v>1465</v>
      </c>
    </row>
    <row r="53" spans="1:27" ht="14.25">
      <c r="A53" s="1" t="s">
        <v>793</v>
      </c>
      <c r="B53" t="s">
        <v>794</v>
      </c>
      <c r="C53" t="s">
        <v>795</v>
      </c>
      <c r="D53" t="s">
        <v>796</v>
      </c>
      <c r="F53" s="2">
        <v>37823</v>
      </c>
      <c r="G53" t="s">
        <v>797</v>
      </c>
      <c r="H53" t="s">
        <v>798</v>
      </c>
      <c r="I53">
        <v>11.11</v>
      </c>
      <c r="J53" t="s">
        <v>763</v>
      </c>
      <c r="K53">
        <v>390</v>
      </c>
      <c r="L53" t="s">
        <v>799</v>
      </c>
      <c r="M53" t="s">
        <v>800</v>
      </c>
      <c r="N53" t="s">
        <v>877</v>
      </c>
      <c r="O53" t="s">
        <v>1468</v>
      </c>
      <c r="Q53">
        <v>602</v>
      </c>
      <c r="R53" t="s">
        <v>1503</v>
      </c>
      <c r="U53">
        <v>0.15</v>
      </c>
      <c r="V53" t="s">
        <v>1464</v>
      </c>
      <c r="X53">
        <v>0.15</v>
      </c>
      <c r="Y53" t="s">
        <v>1464</v>
      </c>
      <c r="AA53" t="s">
        <v>1465</v>
      </c>
    </row>
    <row r="54" spans="1:27" ht="14.25">
      <c r="A54" s="1" t="s">
        <v>793</v>
      </c>
      <c r="B54" t="s">
        <v>794</v>
      </c>
      <c r="C54" t="s">
        <v>795</v>
      </c>
      <c r="D54" t="s">
        <v>796</v>
      </c>
      <c r="F54" s="2">
        <v>37823</v>
      </c>
      <c r="G54" t="s">
        <v>797</v>
      </c>
      <c r="H54" t="s">
        <v>803</v>
      </c>
      <c r="I54">
        <v>11.11</v>
      </c>
      <c r="J54" t="s">
        <v>763</v>
      </c>
      <c r="K54">
        <v>390</v>
      </c>
      <c r="L54" t="s">
        <v>799</v>
      </c>
      <c r="M54" t="s">
        <v>804</v>
      </c>
      <c r="N54" t="s">
        <v>877</v>
      </c>
      <c r="O54" t="s">
        <v>1468</v>
      </c>
      <c r="Q54">
        <v>602</v>
      </c>
      <c r="R54" t="s">
        <v>1503</v>
      </c>
      <c r="U54">
        <v>0.15</v>
      </c>
      <c r="V54" t="s">
        <v>1464</v>
      </c>
      <c r="X54">
        <v>0.15</v>
      </c>
      <c r="Y54" t="s">
        <v>1464</v>
      </c>
      <c r="AA54" t="s">
        <v>1465</v>
      </c>
    </row>
    <row r="55" spans="1:27" ht="14.25">
      <c r="A55" s="1" t="s">
        <v>805</v>
      </c>
      <c r="B55" t="s">
        <v>806</v>
      </c>
      <c r="C55" t="s">
        <v>807</v>
      </c>
      <c r="D55" t="s">
        <v>808</v>
      </c>
      <c r="F55" s="2">
        <v>37853</v>
      </c>
      <c r="H55" t="s">
        <v>809</v>
      </c>
      <c r="I55">
        <v>11.11</v>
      </c>
      <c r="J55" t="s">
        <v>810</v>
      </c>
      <c r="K55">
        <v>800</v>
      </c>
      <c r="L55" t="s">
        <v>799</v>
      </c>
      <c r="M55" t="s">
        <v>811</v>
      </c>
      <c r="N55" t="s">
        <v>877</v>
      </c>
      <c r="O55" t="s">
        <v>1461</v>
      </c>
      <c r="P55" t="s">
        <v>1662</v>
      </c>
      <c r="Q55">
        <v>0.16</v>
      </c>
      <c r="R55" t="s">
        <v>1464</v>
      </c>
      <c r="X55">
        <v>0.16</v>
      </c>
      <c r="Y55" t="s">
        <v>1464</v>
      </c>
      <c r="AA55" t="s">
        <v>1465</v>
      </c>
    </row>
    <row r="56" spans="1:27" ht="14.25">
      <c r="A56" s="1" t="s">
        <v>813</v>
      </c>
      <c r="B56" t="s">
        <v>806</v>
      </c>
      <c r="C56" t="s">
        <v>807</v>
      </c>
      <c r="D56" t="s">
        <v>808</v>
      </c>
      <c r="F56" s="2">
        <v>37853</v>
      </c>
      <c r="G56" t="s">
        <v>814</v>
      </c>
      <c r="H56" t="s">
        <v>815</v>
      </c>
      <c r="I56">
        <v>11.11</v>
      </c>
      <c r="J56" t="s">
        <v>810</v>
      </c>
      <c r="K56">
        <v>800</v>
      </c>
      <c r="L56" t="s">
        <v>799</v>
      </c>
      <c r="M56" t="s">
        <v>811</v>
      </c>
      <c r="N56" t="s">
        <v>877</v>
      </c>
      <c r="O56" t="s">
        <v>1461</v>
      </c>
      <c r="P56" t="s">
        <v>1662</v>
      </c>
      <c r="Q56">
        <v>0.16</v>
      </c>
      <c r="R56" t="s">
        <v>1464</v>
      </c>
      <c r="X56">
        <v>0.16</v>
      </c>
      <c r="Y56" t="s">
        <v>1464</v>
      </c>
      <c r="AA56" t="s">
        <v>1465</v>
      </c>
    </row>
    <row r="57" spans="1:27" ht="14.25">
      <c r="A57" s="1" t="s">
        <v>816</v>
      </c>
      <c r="B57" t="s">
        <v>817</v>
      </c>
      <c r="C57" t="s">
        <v>818</v>
      </c>
      <c r="D57" t="s">
        <v>819</v>
      </c>
      <c r="F57" s="2">
        <v>38273</v>
      </c>
      <c r="G57" t="s">
        <v>820</v>
      </c>
      <c r="H57" t="s">
        <v>821</v>
      </c>
      <c r="I57">
        <v>11.11</v>
      </c>
      <c r="J57" t="s">
        <v>763</v>
      </c>
      <c r="K57">
        <v>565</v>
      </c>
      <c r="L57" t="s">
        <v>1458</v>
      </c>
      <c r="M57" t="s">
        <v>822</v>
      </c>
      <c r="N57" t="s">
        <v>877</v>
      </c>
      <c r="O57" t="s">
        <v>1461</v>
      </c>
      <c r="P57" t="s">
        <v>1663</v>
      </c>
      <c r="Q57">
        <v>300</v>
      </c>
      <c r="R57" t="s">
        <v>1664</v>
      </c>
      <c r="Z57" t="s">
        <v>1665</v>
      </c>
      <c r="AA57" t="s">
        <v>1666</v>
      </c>
    </row>
    <row r="58" spans="1:27" ht="14.25">
      <c r="A58" s="1" t="s">
        <v>816</v>
      </c>
      <c r="B58" t="s">
        <v>817</v>
      </c>
      <c r="C58" t="s">
        <v>818</v>
      </c>
      <c r="D58" t="s">
        <v>819</v>
      </c>
      <c r="F58" s="2">
        <v>38273</v>
      </c>
      <c r="G58" t="s">
        <v>820</v>
      </c>
      <c r="H58" t="s">
        <v>823</v>
      </c>
      <c r="I58">
        <v>11.12</v>
      </c>
      <c r="J58" t="s">
        <v>824</v>
      </c>
      <c r="K58">
        <v>856</v>
      </c>
      <c r="L58" t="s">
        <v>1458</v>
      </c>
      <c r="M58" t="s">
        <v>825</v>
      </c>
      <c r="N58" t="s">
        <v>877</v>
      </c>
      <c r="O58" t="s">
        <v>1461</v>
      </c>
      <c r="P58" t="s">
        <v>1663</v>
      </c>
      <c r="Q58">
        <v>368</v>
      </c>
      <c r="R58" t="s">
        <v>1664</v>
      </c>
      <c r="Z58" t="s">
        <v>1665</v>
      </c>
      <c r="AA58" t="s">
        <v>1667</v>
      </c>
    </row>
    <row r="59" spans="1:27" ht="14.25">
      <c r="A59" s="1" t="s">
        <v>766</v>
      </c>
      <c r="B59" t="s">
        <v>767</v>
      </c>
      <c r="C59" t="s">
        <v>768</v>
      </c>
      <c r="D59" t="s">
        <v>769</v>
      </c>
      <c r="E59" t="s">
        <v>770</v>
      </c>
      <c r="F59" s="2">
        <v>38279</v>
      </c>
      <c r="G59" t="s">
        <v>771</v>
      </c>
      <c r="H59" t="s">
        <v>772</v>
      </c>
      <c r="I59">
        <v>11.11</v>
      </c>
      <c r="J59" t="s">
        <v>773</v>
      </c>
      <c r="K59">
        <v>5173.07</v>
      </c>
      <c r="L59" t="s">
        <v>1458</v>
      </c>
      <c r="M59" t="s">
        <v>774</v>
      </c>
      <c r="N59" t="s">
        <v>877</v>
      </c>
      <c r="O59" t="s">
        <v>1461</v>
      </c>
      <c r="P59" t="s">
        <v>1668</v>
      </c>
      <c r="Q59">
        <v>0.15</v>
      </c>
      <c r="R59" t="s">
        <v>1464</v>
      </c>
      <c r="S59" t="s">
        <v>1669</v>
      </c>
      <c r="U59">
        <v>3399</v>
      </c>
      <c r="V59" t="s">
        <v>1463</v>
      </c>
      <c r="W59" t="s">
        <v>1670</v>
      </c>
      <c r="X59">
        <v>0.15</v>
      </c>
      <c r="Y59" t="s">
        <v>1464</v>
      </c>
      <c r="AA59" t="s">
        <v>1465</v>
      </c>
    </row>
    <row r="60" spans="1:27" ht="14.25">
      <c r="A60" s="1" t="s">
        <v>830</v>
      </c>
      <c r="B60" t="s">
        <v>831</v>
      </c>
      <c r="C60" t="s">
        <v>832</v>
      </c>
      <c r="D60" t="s">
        <v>1497</v>
      </c>
      <c r="E60" t="s">
        <v>1498</v>
      </c>
      <c r="F60" s="2">
        <v>38922</v>
      </c>
      <c r="G60" t="s">
        <v>833</v>
      </c>
      <c r="H60" t="s">
        <v>834</v>
      </c>
      <c r="I60">
        <v>11.11</v>
      </c>
      <c r="J60" t="s">
        <v>763</v>
      </c>
      <c r="K60">
        <v>8185</v>
      </c>
      <c r="L60" t="s">
        <v>1458</v>
      </c>
      <c r="M60" t="s">
        <v>835</v>
      </c>
      <c r="N60" t="s">
        <v>877</v>
      </c>
      <c r="O60" t="s">
        <v>1468</v>
      </c>
      <c r="Q60">
        <v>2456</v>
      </c>
      <c r="R60" t="s">
        <v>1503</v>
      </c>
      <c r="S60" t="s">
        <v>836</v>
      </c>
      <c r="U60">
        <v>1228</v>
      </c>
      <c r="V60" t="s">
        <v>1503</v>
      </c>
      <c r="W60" t="s">
        <v>837</v>
      </c>
      <c r="X60">
        <f>U60/K60</f>
        <v>0.15003054367745877</v>
      </c>
      <c r="Y60" t="s">
        <v>1464</v>
      </c>
      <c r="AA60" t="s">
        <v>1465</v>
      </c>
    </row>
    <row r="63" spans="1:25" ht="14.25">
      <c r="A63" s="1" t="s">
        <v>1024</v>
      </c>
      <c r="B63" t="s">
        <v>1025</v>
      </c>
      <c r="C63" t="s">
        <v>1026</v>
      </c>
      <c r="D63" t="s">
        <v>1244</v>
      </c>
      <c r="E63" t="s">
        <v>1245</v>
      </c>
      <c r="F63" s="4">
        <v>35970</v>
      </c>
      <c r="G63" t="s">
        <v>1027</v>
      </c>
      <c r="H63" t="s">
        <v>1028</v>
      </c>
      <c r="I63">
        <v>11.11</v>
      </c>
      <c r="J63" t="s">
        <v>763</v>
      </c>
      <c r="K63">
        <v>799</v>
      </c>
      <c r="L63" t="s">
        <v>1458</v>
      </c>
      <c r="M63" t="s">
        <v>1029</v>
      </c>
      <c r="N63" t="s">
        <v>1195</v>
      </c>
      <c r="O63" t="s">
        <v>1468</v>
      </c>
      <c r="Q63">
        <v>30</v>
      </c>
      <c r="R63" t="s">
        <v>1463</v>
      </c>
      <c r="S63" t="s">
        <v>1671</v>
      </c>
      <c r="X63">
        <v>0.006</v>
      </c>
      <c r="Y63" t="s">
        <v>1464</v>
      </c>
    </row>
    <row r="64" spans="1:27" ht="14.25">
      <c r="A64" s="1" t="s">
        <v>779</v>
      </c>
      <c r="B64" t="s">
        <v>780</v>
      </c>
      <c r="C64" t="s">
        <v>781</v>
      </c>
      <c r="D64" t="s">
        <v>782</v>
      </c>
      <c r="E64" t="s">
        <v>783</v>
      </c>
      <c r="F64" s="2">
        <v>37193</v>
      </c>
      <c r="G64" t="s">
        <v>784</v>
      </c>
      <c r="H64" t="s">
        <v>785</v>
      </c>
      <c r="I64">
        <v>11.11</v>
      </c>
      <c r="J64" t="s">
        <v>786</v>
      </c>
      <c r="K64">
        <v>454</v>
      </c>
      <c r="L64" t="s">
        <v>787</v>
      </c>
      <c r="M64" t="s">
        <v>788</v>
      </c>
      <c r="N64" t="s">
        <v>1195</v>
      </c>
      <c r="O64" t="s">
        <v>1461</v>
      </c>
      <c r="P64" t="s">
        <v>1662</v>
      </c>
      <c r="Q64">
        <v>7.7</v>
      </c>
      <c r="R64" t="s">
        <v>1032</v>
      </c>
      <c r="U64">
        <v>11.6</v>
      </c>
      <c r="V64" t="s">
        <v>1503</v>
      </c>
      <c r="AA64" t="s">
        <v>1672</v>
      </c>
    </row>
    <row r="65" spans="1:27" ht="14.25">
      <c r="A65" s="1" t="s">
        <v>758</v>
      </c>
      <c r="B65" t="s">
        <v>759</v>
      </c>
      <c r="C65" t="s">
        <v>760</v>
      </c>
      <c r="D65" t="s">
        <v>1454</v>
      </c>
      <c r="F65" s="2">
        <v>37302</v>
      </c>
      <c r="G65" t="s">
        <v>761</v>
      </c>
      <c r="H65" t="s">
        <v>762</v>
      </c>
      <c r="I65">
        <v>11.11</v>
      </c>
      <c r="J65" t="s">
        <v>763</v>
      </c>
      <c r="K65">
        <v>120</v>
      </c>
      <c r="L65" t="s">
        <v>1458</v>
      </c>
      <c r="M65" t="s">
        <v>764</v>
      </c>
      <c r="N65" t="s">
        <v>1195</v>
      </c>
      <c r="O65" t="s">
        <v>1461</v>
      </c>
      <c r="P65" t="s">
        <v>765</v>
      </c>
      <c r="Q65">
        <v>0.18</v>
      </c>
      <c r="R65" t="s">
        <v>1464</v>
      </c>
      <c r="U65">
        <v>94.6</v>
      </c>
      <c r="V65" t="s">
        <v>1463</v>
      </c>
      <c r="X65">
        <v>0.18</v>
      </c>
      <c r="Y65" t="s">
        <v>1464</v>
      </c>
      <c r="AA65" t="s">
        <v>1465</v>
      </c>
    </row>
    <row r="66" spans="1:27" ht="14.25">
      <c r="A66" s="1" t="s">
        <v>793</v>
      </c>
      <c r="B66" t="s">
        <v>794</v>
      </c>
      <c r="C66" t="s">
        <v>795</v>
      </c>
      <c r="D66" t="s">
        <v>796</v>
      </c>
      <c r="F66" s="2">
        <v>37823</v>
      </c>
      <c r="G66" t="s">
        <v>797</v>
      </c>
      <c r="H66" t="s">
        <v>798</v>
      </c>
      <c r="I66">
        <v>11.11</v>
      </c>
      <c r="J66" t="s">
        <v>763</v>
      </c>
      <c r="K66">
        <v>390</v>
      </c>
      <c r="L66" t="s">
        <v>799</v>
      </c>
      <c r="M66" t="s">
        <v>800</v>
      </c>
      <c r="N66" t="s">
        <v>1195</v>
      </c>
      <c r="O66" t="s">
        <v>1468</v>
      </c>
      <c r="Q66">
        <v>12</v>
      </c>
      <c r="R66" t="s">
        <v>1503</v>
      </c>
      <c r="U66">
        <v>0.003</v>
      </c>
      <c r="V66" t="s">
        <v>1464</v>
      </c>
      <c r="X66">
        <v>0.003</v>
      </c>
      <c r="Y66" t="s">
        <v>1464</v>
      </c>
      <c r="AA66" t="s">
        <v>1465</v>
      </c>
    </row>
    <row r="67" spans="1:27" ht="14.25">
      <c r="A67" s="1" t="s">
        <v>793</v>
      </c>
      <c r="B67" t="s">
        <v>794</v>
      </c>
      <c r="C67" t="s">
        <v>795</v>
      </c>
      <c r="D67" t="s">
        <v>796</v>
      </c>
      <c r="F67" s="2">
        <v>37823</v>
      </c>
      <c r="G67" t="s">
        <v>797</v>
      </c>
      <c r="H67" t="s">
        <v>803</v>
      </c>
      <c r="I67">
        <v>11.11</v>
      </c>
      <c r="J67" t="s">
        <v>763</v>
      </c>
      <c r="K67">
        <v>390</v>
      </c>
      <c r="L67" t="s">
        <v>799</v>
      </c>
      <c r="M67" t="s">
        <v>804</v>
      </c>
      <c r="N67" t="s">
        <v>1195</v>
      </c>
      <c r="O67" t="s">
        <v>1468</v>
      </c>
      <c r="Q67">
        <v>12</v>
      </c>
      <c r="R67" t="s">
        <v>1503</v>
      </c>
      <c r="U67">
        <v>0.003</v>
      </c>
      <c r="V67" t="s">
        <v>1464</v>
      </c>
      <c r="X67">
        <v>0.003</v>
      </c>
      <c r="Y67" t="s">
        <v>1464</v>
      </c>
      <c r="AA67" t="s">
        <v>1465</v>
      </c>
    </row>
    <row r="68" spans="1:27" ht="14.25">
      <c r="A68" s="1" t="s">
        <v>805</v>
      </c>
      <c r="B68" t="s">
        <v>806</v>
      </c>
      <c r="C68" t="s">
        <v>807</v>
      </c>
      <c r="D68" t="s">
        <v>808</v>
      </c>
      <c r="F68" s="2">
        <v>37853</v>
      </c>
      <c r="H68" t="s">
        <v>809</v>
      </c>
      <c r="I68">
        <v>11.11</v>
      </c>
      <c r="J68" t="s">
        <v>810</v>
      </c>
      <c r="K68">
        <v>800</v>
      </c>
      <c r="L68" t="s">
        <v>799</v>
      </c>
      <c r="M68" t="s">
        <v>811</v>
      </c>
      <c r="N68" t="s">
        <v>1195</v>
      </c>
      <c r="O68" t="s">
        <v>1461</v>
      </c>
      <c r="P68" t="s">
        <v>1662</v>
      </c>
      <c r="Q68">
        <v>0.02</v>
      </c>
      <c r="R68" t="s">
        <v>1464</v>
      </c>
      <c r="X68">
        <v>0.02</v>
      </c>
      <c r="Y68" t="s">
        <v>1464</v>
      </c>
      <c r="AA68" t="s">
        <v>1465</v>
      </c>
    </row>
    <row r="69" spans="1:27" ht="14.25">
      <c r="A69" s="1" t="s">
        <v>813</v>
      </c>
      <c r="B69" t="s">
        <v>806</v>
      </c>
      <c r="C69" t="s">
        <v>807</v>
      </c>
      <c r="D69" t="s">
        <v>808</v>
      </c>
      <c r="F69" s="2">
        <v>37853</v>
      </c>
      <c r="G69" t="s">
        <v>814</v>
      </c>
      <c r="H69" t="s">
        <v>815</v>
      </c>
      <c r="I69">
        <v>11.11</v>
      </c>
      <c r="J69" t="s">
        <v>810</v>
      </c>
      <c r="K69">
        <v>800</v>
      </c>
      <c r="L69" t="s">
        <v>799</v>
      </c>
      <c r="M69" t="s">
        <v>811</v>
      </c>
      <c r="N69" t="s">
        <v>1195</v>
      </c>
      <c r="O69" t="s">
        <v>1461</v>
      </c>
      <c r="P69" t="s">
        <v>1662</v>
      </c>
      <c r="Q69">
        <v>0.02</v>
      </c>
      <c r="R69" t="s">
        <v>1464</v>
      </c>
      <c r="X69">
        <v>0.02</v>
      </c>
      <c r="Y69" t="s">
        <v>1464</v>
      </c>
      <c r="AA69" t="s">
        <v>1465</v>
      </c>
    </row>
    <row r="70" spans="1:27" ht="14.25">
      <c r="A70" s="1" t="s">
        <v>816</v>
      </c>
      <c r="B70" t="s">
        <v>817</v>
      </c>
      <c r="C70" t="s">
        <v>818</v>
      </c>
      <c r="D70" t="s">
        <v>819</v>
      </c>
      <c r="F70" s="2">
        <v>38273</v>
      </c>
      <c r="G70" t="s">
        <v>820</v>
      </c>
      <c r="H70" t="s">
        <v>821</v>
      </c>
      <c r="I70">
        <v>11.11</v>
      </c>
      <c r="J70" t="s">
        <v>763</v>
      </c>
      <c r="K70">
        <v>565</v>
      </c>
      <c r="L70" t="s">
        <v>1458</v>
      </c>
      <c r="M70" t="s">
        <v>822</v>
      </c>
      <c r="N70" t="s">
        <v>1195</v>
      </c>
      <c r="O70" t="s">
        <v>1461</v>
      </c>
      <c r="P70" t="s">
        <v>1673</v>
      </c>
      <c r="Q70">
        <v>0.01</v>
      </c>
      <c r="R70" t="s">
        <v>1464</v>
      </c>
      <c r="X70">
        <v>0.01</v>
      </c>
      <c r="Y70" t="s">
        <v>1464</v>
      </c>
      <c r="AA70" t="s">
        <v>1465</v>
      </c>
    </row>
    <row r="71" spans="1:27" ht="14.25">
      <c r="A71" s="1" t="s">
        <v>816</v>
      </c>
      <c r="B71" t="s">
        <v>817</v>
      </c>
      <c r="C71" t="s">
        <v>818</v>
      </c>
      <c r="D71" t="s">
        <v>819</v>
      </c>
      <c r="F71" s="2">
        <v>38273</v>
      </c>
      <c r="G71" t="s">
        <v>820</v>
      </c>
      <c r="H71" t="s">
        <v>823</v>
      </c>
      <c r="I71">
        <v>11.12</v>
      </c>
      <c r="J71" t="s">
        <v>824</v>
      </c>
      <c r="K71">
        <v>856</v>
      </c>
      <c r="L71" t="s">
        <v>1458</v>
      </c>
      <c r="M71" t="s">
        <v>825</v>
      </c>
      <c r="N71" t="s">
        <v>1195</v>
      </c>
      <c r="O71" t="s">
        <v>1461</v>
      </c>
      <c r="P71" t="s">
        <v>1663</v>
      </c>
      <c r="Q71">
        <v>0.05</v>
      </c>
      <c r="R71" t="s">
        <v>1464</v>
      </c>
      <c r="X71">
        <v>0.05</v>
      </c>
      <c r="Y71" t="s">
        <v>1464</v>
      </c>
      <c r="AA71" t="s">
        <v>1465</v>
      </c>
    </row>
    <row r="72" spans="1:27" ht="14.25">
      <c r="A72" s="1" t="s">
        <v>766</v>
      </c>
      <c r="B72" t="s">
        <v>767</v>
      </c>
      <c r="C72" t="s">
        <v>768</v>
      </c>
      <c r="D72" t="s">
        <v>769</v>
      </c>
      <c r="E72" t="s">
        <v>770</v>
      </c>
      <c r="F72" s="2">
        <v>38279</v>
      </c>
      <c r="G72" t="s">
        <v>771</v>
      </c>
      <c r="H72" t="s">
        <v>772</v>
      </c>
      <c r="I72">
        <v>11.11</v>
      </c>
      <c r="J72" t="s">
        <v>773</v>
      </c>
      <c r="K72">
        <v>5173.07</v>
      </c>
      <c r="L72" t="s">
        <v>1458</v>
      </c>
      <c r="M72" t="s">
        <v>774</v>
      </c>
      <c r="N72" t="s">
        <v>1195</v>
      </c>
      <c r="O72" t="s">
        <v>1461</v>
      </c>
      <c r="P72" t="s">
        <v>1674</v>
      </c>
      <c r="Q72">
        <v>0.0036</v>
      </c>
      <c r="R72" t="s">
        <v>1464</v>
      </c>
      <c r="U72">
        <v>81.6</v>
      </c>
      <c r="V72" t="s">
        <v>1463</v>
      </c>
      <c r="W72" t="s">
        <v>1675</v>
      </c>
      <c r="X72">
        <v>0.0036</v>
      </c>
      <c r="Y72" t="s">
        <v>1464</v>
      </c>
      <c r="AA72" t="s">
        <v>1465</v>
      </c>
    </row>
    <row r="73" spans="1:27" ht="14.25">
      <c r="A73" s="1" t="s">
        <v>830</v>
      </c>
      <c r="B73" t="s">
        <v>831</v>
      </c>
      <c r="C73" t="s">
        <v>832</v>
      </c>
      <c r="D73" t="s">
        <v>1497</v>
      </c>
      <c r="E73" t="s">
        <v>1498</v>
      </c>
      <c r="F73" s="2">
        <v>38922</v>
      </c>
      <c r="G73" t="s">
        <v>833</v>
      </c>
      <c r="H73" t="s">
        <v>834</v>
      </c>
      <c r="I73">
        <v>11.11</v>
      </c>
      <c r="J73" t="s">
        <v>763</v>
      </c>
      <c r="K73">
        <v>8185</v>
      </c>
      <c r="L73" t="s">
        <v>1458</v>
      </c>
      <c r="M73" t="s">
        <v>835</v>
      </c>
      <c r="N73" t="s">
        <v>1195</v>
      </c>
      <c r="O73" t="s">
        <v>1468</v>
      </c>
      <c r="Q73">
        <v>29</v>
      </c>
      <c r="R73" t="s">
        <v>1503</v>
      </c>
      <c r="X73">
        <f>Q73/K73</f>
        <v>0.0035430665852168603</v>
      </c>
      <c r="Y73" t="s">
        <v>1464</v>
      </c>
      <c r="AA73" t="s">
        <v>1465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14"/>
  <sheetViews>
    <sheetView zoomScalePageLayoutView="0" workbookViewId="0" topLeftCell="F1">
      <selection activeCell="R26" sqref="R26"/>
    </sheetView>
  </sheetViews>
  <sheetFormatPr defaultColWidth="9.00390625" defaultRowHeight="14.25"/>
  <sheetData>
    <row r="1" spans="1:27" ht="14.25">
      <c r="A1" s="1" t="s">
        <v>722</v>
      </c>
      <c r="B1" t="s">
        <v>723</v>
      </c>
      <c r="C1" t="s">
        <v>724</v>
      </c>
      <c r="D1" t="s">
        <v>725</v>
      </c>
      <c r="E1" t="s">
        <v>726</v>
      </c>
      <c r="F1" t="s">
        <v>727</v>
      </c>
      <c r="G1" t="s">
        <v>728</v>
      </c>
      <c r="H1" t="s">
        <v>729</v>
      </c>
      <c r="I1" t="s">
        <v>730</v>
      </c>
      <c r="J1" t="s">
        <v>731</v>
      </c>
      <c r="K1" t="s">
        <v>732</v>
      </c>
      <c r="L1" t="s">
        <v>733</v>
      </c>
      <c r="M1" t="s">
        <v>734</v>
      </c>
      <c r="N1" t="s">
        <v>735</v>
      </c>
      <c r="O1" t="s">
        <v>736</v>
      </c>
      <c r="P1" t="s">
        <v>737</v>
      </c>
      <c r="Q1" t="s">
        <v>738</v>
      </c>
      <c r="R1" t="s">
        <v>739</v>
      </c>
      <c r="S1" t="s">
        <v>740</v>
      </c>
      <c r="T1" t="s">
        <v>741</v>
      </c>
      <c r="U1" t="s">
        <v>742</v>
      </c>
      <c r="V1" t="s">
        <v>743</v>
      </c>
      <c r="W1" t="s">
        <v>744</v>
      </c>
      <c r="X1" t="s">
        <v>745</v>
      </c>
      <c r="Y1" t="s">
        <v>746</v>
      </c>
      <c r="Z1" t="s">
        <v>747</v>
      </c>
      <c r="AA1" t="s">
        <v>748</v>
      </c>
    </row>
    <row r="2" spans="1:25" ht="14.25">
      <c r="A2" s="1" t="s">
        <v>2286</v>
      </c>
      <c r="B2" t="s">
        <v>2287</v>
      </c>
      <c r="C2" t="s">
        <v>2287</v>
      </c>
      <c r="D2" t="s">
        <v>751</v>
      </c>
      <c r="E2" t="s">
        <v>752</v>
      </c>
      <c r="F2" s="4">
        <v>35592</v>
      </c>
      <c r="H2" t="s">
        <v>2288</v>
      </c>
      <c r="I2">
        <v>12.11</v>
      </c>
      <c r="J2" t="s">
        <v>763</v>
      </c>
      <c r="K2">
        <v>230.3</v>
      </c>
      <c r="L2" t="s">
        <v>1458</v>
      </c>
      <c r="M2" t="s">
        <v>2289</v>
      </c>
      <c r="N2" t="s">
        <v>1492</v>
      </c>
      <c r="O2" t="s">
        <v>1468</v>
      </c>
      <c r="Q2">
        <v>100</v>
      </c>
      <c r="R2" t="s">
        <v>1503</v>
      </c>
      <c r="T2">
        <v>0</v>
      </c>
      <c r="X2">
        <v>0.43</v>
      </c>
      <c r="Y2" t="s">
        <v>1464</v>
      </c>
    </row>
    <row r="3" spans="1:25" ht="14.25">
      <c r="A3" s="1" t="s">
        <v>1024</v>
      </c>
      <c r="B3" t="s">
        <v>1025</v>
      </c>
      <c r="C3" t="s">
        <v>1026</v>
      </c>
      <c r="D3" t="s">
        <v>1244</v>
      </c>
      <c r="E3" t="s">
        <v>1245</v>
      </c>
      <c r="F3" s="4">
        <v>35970</v>
      </c>
      <c r="G3" t="s">
        <v>1027</v>
      </c>
      <c r="H3" t="s">
        <v>2290</v>
      </c>
      <c r="I3">
        <v>12.11</v>
      </c>
      <c r="J3" t="s">
        <v>763</v>
      </c>
      <c r="K3">
        <v>249</v>
      </c>
      <c r="L3" t="s">
        <v>1458</v>
      </c>
      <c r="M3" t="s">
        <v>1095</v>
      </c>
      <c r="N3" t="s">
        <v>1492</v>
      </c>
      <c r="O3" t="s">
        <v>1468</v>
      </c>
      <c r="Q3">
        <v>1090</v>
      </c>
      <c r="R3" t="s">
        <v>1463</v>
      </c>
      <c r="S3" t="s">
        <v>1030</v>
      </c>
      <c r="X3">
        <v>0.2</v>
      </c>
      <c r="Y3" t="s">
        <v>1464</v>
      </c>
    </row>
    <row r="4" spans="1:25" ht="14.25">
      <c r="A4" s="1" t="s">
        <v>1024</v>
      </c>
      <c r="B4" t="s">
        <v>1025</v>
      </c>
      <c r="C4" t="s">
        <v>1026</v>
      </c>
      <c r="D4" t="s">
        <v>1244</v>
      </c>
      <c r="E4" t="s">
        <v>1245</v>
      </c>
      <c r="F4" s="4">
        <v>35970</v>
      </c>
      <c r="G4" t="s">
        <v>1027</v>
      </c>
      <c r="H4" t="s">
        <v>2290</v>
      </c>
      <c r="I4">
        <v>12.11</v>
      </c>
      <c r="J4" t="s">
        <v>763</v>
      </c>
      <c r="K4">
        <v>198</v>
      </c>
      <c r="L4" t="s">
        <v>1458</v>
      </c>
      <c r="M4" t="s">
        <v>1095</v>
      </c>
      <c r="N4" t="s">
        <v>1492</v>
      </c>
      <c r="O4" t="s">
        <v>1468</v>
      </c>
      <c r="Q4">
        <v>1090</v>
      </c>
      <c r="R4" t="s">
        <v>1463</v>
      </c>
      <c r="S4" t="s">
        <v>1030</v>
      </c>
      <c r="X4">
        <v>0.2</v>
      </c>
      <c r="Y4" t="s">
        <v>1464</v>
      </c>
    </row>
    <row r="5" spans="1:27" ht="14.25">
      <c r="A5" s="1" t="s">
        <v>749</v>
      </c>
      <c r="B5" t="s">
        <v>750</v>
      </c>
      <c r="C5" t="s">
        <v>750</v>
      </c>
      <c r="D5" t="s">
        <v>751</v>
      </c>
      <c r="E5" t="s">
        <v>752</v>
      </c>
      <c r="F5" s="2">
        <v>35985</v>
      </c>
      <c r="G5" t="s">
        <v>753</v>
      </c>
      <c r="H5" t="s">
        <v>1448</v>
      </c>
      <c r="I5">
        <v>12.12</v>
      </c>
      <c r="J5" t="s">
        <v>755</v>
      </c>
      <c r="K5">
        <v>200</v>
      </c>
      <c r="L5" t="s">
        <v>1458</v>
      </c>
      <c r="M5" t="s">
        <v>1449</v>
      </c>
      <c r="N5" t="s">
        <v>1492</v>
      </c>
      <c r="O5" t="s">
        <v>1468</v>
      </c>
      <c r="Q5">
        <v>0.2</v>
      </c>
      <c r="R5" t="s">
        <v>1464</v>
      </c>
      <c r="X5">
        <v>0.2</v>
      </c>
      <c r="Y5" t="s">
        <v>1464</v>
      </c>
      <c r="AA5" t="s">
        <v>1465</v>
      </c>
    </row>
    <row r="6" spans="1:25" ht="14.25">
      <c r="A6" s="1" t="s">
        <v>1441</v>
      </c>
      <c r="B6" t="s">
        <v>1442</v>
      </c>
      <c r="C6" t="s">
        <v>1443</v>
      </c>
      <c r="D6" t="s">
        <v>1419</v>
      </c>
      <c r="E6" t="s">
        <v>1444</v>
      </c>
      <c r="F6" s="4">
        <v>37021</v>
      </c>
      <c r="G6" t="s">
        <v>1445</v>
      </c>
      <c r="H6" t="s">
        <v>1569</v>
      </c>
      <c r="I6">
        <v>12.11</v>
      </c>
      <c r="J6" t="s">
        <v>763</v>
      </c>
      <c r="K6">
        <v>249</v>
      </c>
      <c r="L6" t="s">
        <v>1458</v>
      </c>
      <c r="M6" t="s">
        <v>1570</v>
      </c>
      <c r="N6" t="s">
        <v>1492</v>
      </c>
      <c r="O6" t="s">
        <v>1461</v>
      </c>
      <c r="P6" t="s">
        <v>1134</v>
      </c>
      <c r="Q6">
        <v>0.4</v>
      </c>
      <c r="R6" t="s">
        <v>1464</v>
      </c>
      <c r="X6">
        <v>0.4</v>
      </c>
      <c r="Y6" t="s">
        <v>1464</v>
      </c>
    </row>
    <row r="7" spans="1:27" ht="14.25">
      <c r="A7" s="1" t="s">
        <v>1441</v>
      </c>
      <c r="B7" t="s">
        <v>1442</v>
      </c>
      <c r="C7" t="s">
        <v>1443</v>
      </c>
      <c r="D7" t="s">
        <v>1419</v>
      </c>
      <c r="E7" t="s">
        <v>1444</v>
      </c>
      <c r="F7" s="2">
        <v>37021</v>
      </c>
      <c r="G7" t="s">
        <v>1445</v>
      </c>
      <c r="H7" t="s">
        <v>1569</v>
      </c>
      <c r="I7">
        <v>12.11</v>
      </c>
      <c r="J7" t="s">
        <v>763</v>
      </c>
      <c r="K7">
        <v>249</v>
      </c>
      <c r="L7" t="s">
        <v>1458</v>
      </c>
      <c r="M7" t="s">
        <v>1570</v>
      </c>
      <c r="N7" t="s">
        <v>1492</v>
      </c>
      <c r="O7" t="s">
        <v>1461</v>
      </c>
      <c r="P7" t="s">
        <v>1134</v>
      </c>
      <c r="Q7">
        <v>0.4</v>
      </c>
      <c r="R7" t="s">
        <v>1464</v>
      </c>
      <c r="X7">
        <v>0.4</v>
      </c>
      <c r="Y7" t="s">
        <v>1464</v>
      </c>
      <c r="AA7" t="s">
        <v>1465</v>
      </c>
    </row>
    <row r="8" spans="1:27" ht="14.25">
      <c r="A8" s="1" t="s">
        <v>1441</v>
      </c>
      <c r="B8" t="s">
        <v>1442</v>
      </c>
      <c r="C8" t="s">
        <v>1443</v>
      </c>
      <c r="D8" t="s">
        <v>1419</v>
      </c>
      <c r="E8" t="s">
        <v>1444</v>
      </c>
      <c r="F8" s="2">
        <v>37021</v>
      </c>
      <c r="G8" t="s">
        <v>1445</v>
      </c>
      <c r="H8" t="s">
        <v>1571</v>
      </c>
      <c r="I8">
        <v>12.12</v>
      </c>
      <c r="J8" t="s">
        <v>1572</v>
      </c>
      <c r="K8">
        <v>600</v>
      </c>
      <c r="L8" t="s">
        <v>1458</v>
      </c>
      <c r="M8" t="s">
        <v>1573</v>
      </c>
      <c r="N8" t="s">
        <v>1492</v>
      </c>
      <c r="O8" t="s">
        <v>1461</v>
      </c>
      <c r="P8" t="s">
        <v>1134</v>
      </c>
      <c r="Q8">
        <v>0.35</v>
      </c>
      <c r="R8" t="s">
        <v>1464</v>
      </c>
      <c r="X8">
        <v>0.35</v>
      </c>
      <c r="Y8" t="s">
        <v>1464</v>
      </c>
      <c r="AA8" t="s">
        <v>1465</v>
      </c>
    </row>
    <row r="9" spans="1:27" ht="14.25">
      <c r="A9" s="1" t="s">
        <v>1441</v>
      </c>
      <c r="B9" t="s">
        <v>1442</v>
      </c>
      <c r="C9" t="s">
        <v>1443</v>
      </c>
      <c r="D9" t="s">
        <v>1419</v>
      </c>
      <c r="E9" t="s">
        <v>1444</v>
      </c>
      <c r="F9" s="2">
        <v>37021</v>
      </c>
      <c r="G9" t="s">
        <v>1445</v>
      </c>
      <c r="H9" t="s">
        <v>1571</v>
      </c>
      <c r="I9">
        <v>12.12</v>
      </c>
      <c r="J9" t="s">
        <v>1572</v>
      </c>
      <c r="K9">
        <v>600</v>
      </c>
      <c r="L9" t="s">
        <v>1458</v>
      </c>
      <c r="M9" t="s">
        <v>1573</v>
      </c>
      <c r="N9" t="s">
        <v>1492</v>
      </c>
      <c r="O9" t="s">
        <v>1461</v>
      </c>
      <c r="P9" t="s">
        <v>1134</v>
      </c>
      <c r="Q9">
        <v>0.35</v>
      </c>
      <c r="R9" t="s">
        <v>1464</v>
      </c>
      <c r="X9">
        <v>0.35</v>
      </c>
      <c r="Y9" t="s">
        <v>1464</v>
      </c>
      <c r="AA9" t="s">
        <v>1465</v>
      </c>
    </row>
    <row r="10" spans="1:25" ht="14.25">
      <c r="A10" s="1" t="s">
        <v>1096</v>
      </c>
      <c r="B10" t="s">
        <v>1097</v>
      </c>
      <c r="C10" t="s">
        <v>1098</v>
      </c>
      <c r="D10" t="s">
        <v>1453</v>
      </c>
      <c r="E10" t="s">
        <v>1454</v>
      </c>
      <c r="F10" s="4">
        <v>37133</v>
      </c>
      <c r="G10" t="s">
        <v>1099</v>
      </c>
      <c r="H10" t="s">
        <v>1100</v>
      </c>
      <c r="I10">
        <v>12.11</v>
      </c>
      <c r="J10" t="s">
        <v>763</v>
      </c>
      <c r="K10">
        <v>146.7</v>
      </c>
      <c r="L10" t="s">
        <v>1458</v>
      </c>
      <c r="M10" t="s">
        <v>1101</v>
      </c>
      <c r="N10" t="s">
        <v>1492</v>
      </c>
      <c r="O10" t="s">
        <v>1461</v>
      </c>
      <c r="P10" t="s">
        <v>1625</v>
      </c>
      <c r="Q10">
        <v>36.1</v>
      </c>
      <c r="R10" t="s">
        <v>1503</v>
      </c>
      <c r="U10">
        <v>136.9</v>
      </c>
      <c r="V10" t="s">
        <v>1463</v>
      </c>
      <c r="X10">
        <v>0.25</v>
      </c>
      <c r="Y10" t="s">
        <v>1464</v>
      </c>
    </row>
    <row r="11" spans="1:25" ht="14.25">
      <c r="A11" s="1" t="s">
        <v>1370</v>
      </c>
      <c r="B11" t="s">
        <v>1371</v>
      </c>
      <c r="C11" t="s">
        <v>1372</v>
      </c>
      <c r="D11" t="s">
        <v>909</v>
      </c>
      <c r="E11" t="s">
        <v>1373</v>
      </c>
      <c r="F11" s="4">
        <v>38134</v>
      </c>
      <c r="G11" t="s">
        <v>1374</v>
      </c>
      <c r="H11" t="s">
        <v>2911</v>
      </c>
      <c r="I11">
        <v>12.11</v>
      </c>
      <c r="J11" t="s">
        <v>763</v>
      </c>
      <c r="K11">
        <v>238</v>
      </c>
      <c r="L11" t="s">
        <v>1458</v>
      </c>
      <c r="M11" t="s">
        <v>1626</v>
      </c>
      <c r="N11" t="s">
        <v>1492</v>
      </c>
      <c r="O11" t="s">
        <v>1461</v>
      </c>
      <c r="P11" t="s">
        <v>1377</v>
      </c>
      <c r="Q11">
        <v>0.7</v>
      </c>
      <c r="R11" t="s">
        <v>1464</v>
      </c>
      <c r="U11">
        <v>1375.9</v>
      </c>
      <c r="V11" t="s">
        <v>1463</v>
      </c>
      <c r="W11" t="s">
        <v>1378</v>
      </c>
      <c r="X11">
        <v>0.7</v>
      </c>
      <c r="Y11" t="s">
        <v>1464</v>
      </c>
    </row>
    <row r="12" spans="1:27" ht="14.25">
      <c r="A12" s="1" t="s">
        <v>1370</v>
      </c>
      <c r="B12" t="s">
        <v>1371</v>
      </c>
      <c r="C12" t="s">
        <v>1372</v>
      </c>
      <c r="D12" t="s">
        <v>909</v>
      </c>
      <c r="E12" t="s">
        <v>1373</v>
      </c>
      <c r="F12" s="2">
        <v>38134</v>
      </c>
      <c r="G12" t="s">
        <v>1374</v>
      </c>
      <c r="H12" t="s">
        <v>2911</v>
      </c>
      <c r="I12">
        <v>12.11</v>
      </c>
      <c r="J12" t="s">
        <v>763</v>
      </c>
      <c r="K12">
        <v>238</v>
      </c>
      <c r="L12" t="s">
        <v>1458</v>
      </c>
      <c r="M12" t="s">
        <v>1626</v>
      </c>
      <c r="N12" t="s">
        <v>1492</v>
      </c>
      <c r="O12" t="s">
        <v>1461</v>
      </c>
      <c r="P12" t="s">
        <v>1377</v>
      </c>
      <c r="Q12">
        <v>0.7</v>
      </c>
      <c r="R12" t="s">
        <v>1464</v>
      </c>
      <c r="U12">
        <v>1375.9</v>
      </c>
      <c r="V12" t="s">
        <v>1463</v>
      </c>
      <c r="W12" t="s">
        <v>1378</v>
      </c>
      <c r="X12">
        <v>0.7</v>
      </c>
      <c r="Y12" t="s">
        <v>1464</v>
      </c>
      <c r="AA12" t="s">
        <v>1465</v>
      </c>
    </row>
    <row r="13" spans="1:25" ht="14.25">
      <c r="A13" s="1" t="s">
        <v>1627</v>
      </c>
      <c r="B13" t="s">
        <v>1628</v>
      </c>
      <c r="C13" t="s">
        <v>1629</v>
      </c>
      <c r="D13" t="s">
        <v>751</v>
      </c>
      <c r="E13" t="s">
        <v>752</v>
      </c>
      <c r="F13" s="4">
        <v>38203</v>
      </c>
      <c r="G13" t="s">
        <v>1630</v>
      </c>
      <c r="H13" t="s">
        <v>1631</v>
      </c>
      <c r="I13">
        <v>12.11</v>
      </c>
      <c r="J13" t="s">
        <v>1632</v>
      </c>
      <c r="K13">
        <v>250</v>
      </c>
      <c r="L13" t="s">
        <v>1458</v>
      </c>
      <c r="M13" t="s">
        <v>1633</v>
      </c>
      <c r="N13" t="s">
        <v>1492</v>
      </c>
      <c r="O13" t="s">
        <v>582</v>
      </c>
      <c r="P13" t="s">
        <v>1447</v>
      </c>
      <c r="Q13">
        <v>0.1</v>
      </c>
      <c r="R13" t="s">
        <v>1464</v>
      </c>
      <c r="S13" t="s">
        <v>1634</v>
      </c>
      <c r="T13">
        <v>76</v>
      </c>
      <c r="X13">
        <v>0.1</v>
      </c>
      <c r="Y13" t="s">
        <v>1464</v>
      </c>
    </row>
    <row r="14" spans="1:25" ht="14.25">
      <c r="A14" s="1" t="s">
        <v>1635</v>
      </c>
      <c r="B14" t="s">
        <v>1636</v>
      </c>
      <c r="C14" t="s">
        <v>1636</v>
      </c>
      <c r="D14" t="s">
        <v>600</v>
      </c>
      <c r="E14" t="s">
        <v>601</v>
      </c>
      <c r="F14" s="4">
        <v>38968</v>
      </c>
      <c r="G14" t="s">
        <v>1637</v>
      </c>
      <c r="H14" t="s">
        <v>1638</v>
      </c>
      <c r="I14">
        <v>12.11</v>
      </c>
      <c r="J14" t="s">
        <v>763</v>
      </c>
      <c r="K14">
        <v>1500</v>
      </c>
      <c r="L14" t="s">
        <v>1458</v>
      </c>
      <c r="M14" t="s">
        <v>1639</v>
      </c>
      <c r="N14" t="s">
        <v>1492</v>
      </c>
      <c r="O14" t="s">
        <v>582</v>
      </c>
      <c r="P14" t="s">
        <v>1640</v>
      </c>
      <c r="Q14">
        <v>0.08</v>
      </c>
      <c r="R14" t="s">
        <v>1464</v>
      </c>
      <c r="S14" t="s">
        <v>1641</v>
      </c>
      <c r="U14">
        <v>120</v>
      </c>
      <c r="V14" t="s">
        <v>1503</v>
      </c>
      <c r="W14" t="s">
        <v>1642</v>
      </c>
      <c r="X14">
        <f>Q14</f>
        <v>0.08</v>
      </c>
      <c r="Y14" t="str">
        <f>R14</f>
        <v>LB/MMBTU</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524"/>
  <sheetViews>
    <sheetView zoomScale="75" zoomScaleNormal="75" zoomScalePageLayoutView="0" workbookViewId="0" topLeftCell="A486">
      <selection activeCell="C513" sqref="C513"/>
    </sheetView>
  </sheetViews>
  <sheetFormatPr defaultColWidth="9.00390625" defaultRowHeight="14.25"/>
  <cols>
    <col min="6" max="8" width="9.75390625" style="0" customWidth="1"/>
    <col min="12" max="12" width="17.625" style="0" customWidth="1"/>
  </cols>
  <sheetData>
    <row r="1" spans="1:29" ht="14.25">
      <c r="A1" s="1" t="s">
        <v>722</v>
      </c>
      <c r="B1" t="s">
        <v>723</v>
      </c>
      <c r="C1" t="s">
        <v>724</v>
      </c>
      <c r="D1" t="s">
        <v>725</v>
      </c>
      <c r="E1" t="s">
        <v>726</v>
      </c>
      <c r="F1" t="s">
        <v>727</v>
      </c>
      <c r="H1" t="s">
        <v>1094</v>
      </c>
      <c r="I1" t="s">
        <v>728</v>
      </c>
      <c r="J1" t="s">
        <v>729</v>
      </c>
      <c r="K1" t="s">
        <v>730</v>
      </c>
      <c r="L1" t="s">
        <v>731</v>
      </c>
      <c r="M1" t="s">
        <v>732</v>
      </c>
      <c r="N1" t="s">
        <v>733</v>
      </c>
      <c r="O1" t="s">
        <v>734</v>
      </c>
      <c r="P1" t="s">
        <v>735</v>
      </c>
      <c r="Q1" t="s">
        <v>736</v>
      </c>
      <c r="R1" t="s">
        <v>737</v>
      </c>
      <c r="S1" t="s">
        <v>738</v>
      </c>
      <c r="T1" t="s">
        <v>739</v>
      </c>
      <c r="U1" t="s">
        <v>740</v>
      </c>
      <c r="V1" t="s">
        <v>741</v>
      </c>
      <c r="W1" t="s">
        <v>742</v>
      </c>
      <c r="X1" t="s">
        <v>743</v>
      </c>
      <c r="Y1" t="s">
        <v>744</v>
      </c>
      <c r="Z1" t="s">
        <v>745</v>
      </c>
      <c r="AA1" t="s">
        <v>746</v>
      </c>
      <c r="AB1" t="s">
        <v>747</v>
      </c>
      <c r="AC1" t="s">
        <v>748</v>
      </c>
    </row>
    <row r="2" spans="1:29" ht="14.25">
      <c r="A2" s="11" t="s">
        <v>561</v>
      </c>
      <c r="B2" t="s">
        <v>562</v>
      </c>
      <c r="C2" t="s">
        <v>562</v>
      </c>
      <c r="D2" t="s">
        <v>1497</v>
      </c>
      <c r="E2" t="s">
        <v>1498</v>
      </c>
      <c r="F2" s="2">
        <v>37329</v>
      </c>
      <c r="G2" s="10">
        <f aca="true" t="shared" si="0" ref="G2:G65">YEAR(F2)</f>
        <v>2002</v>
      </c>
      <c r="H2" t="s">
        <v>198</v>
      </c>
      <c r="I2" t="s">
        <v>1287</v>
      </c>
      <c r="J2">
        <v>12.39</v>
      </c>
      <c r="L2">
        <v>121.74</v>
      </c>
      <c r="M2" t="s">
        <v>1458</v>
      </c>
      <c r="N2" t="s">
        <v>1288</v>
      </c>
      <c r="P2" t="s">
        <v>1726</v>
      </c>
      <c r="Q2" t="s">
        <v>1461</v>
      </c>
      <c r="R2" t="s">
        <v>202</v>
      </c>
      <c r="S2">
        <v>0.5</v>
      </c>
      <c r="T2" t="s">
        <v>1503</v>
      </c>
      <c r="U2" t="s">
        <v>1289</v>
      </c>
      <c r="W2">
        <v>2.17</v>
      </c>
      <c r="X2" t="s">
        <v>1463</v>
      </c>
      <c r="Y2" t="s">
        <v>1289</v>
      </c>
      <c r="AC2" t="s">
        <v>203</v>
      </c>
    </row>
    <row r="3" spans="1:29" ht="14.25">
      <c r="A3" s="11" t="s">
        <v>561</v>
      </c>
      <c r="B3" t="s">
        <v>562</v>
      </c>
      <c r="C3" t="s">
        <v>562</v>
      </c>
      <c r="D3" t="s">
        <v>1497</v>
      </c>
      <c r="E3" t="s">
        <v>1498</v>
      </c>
      <c r="F3" s="2">
        <v>37329</v>
      </c>
      <c r="G3" s="10">
        <f t="shared" si="0"/>
        <v>2002</v>
      </c>
      <c r="H3" t="s">
        <v>198</v>
      </c>
      <c r="I3" t="s">
        <v>1291</v>
      </c>
      <c r="J3">
        <v>12.39</v>
      </c>
      <c r="L3">
        <v>104.25</v>
      </c>
      <c r="M3" t="s">
        <v>1458</v>
      </c>
      <c r="N3" t="s">
        <v>1292</v>
      </c>
      <c r="P3" t="s">
        <v>1726</v>
      </c>
      <c r="Q3" t="s">
        <v>1461</v>
      </c>
      <c r="R3" t="s">
        <v>202</v>
      </c>
      <c r="S3">
        <v>0.42</v>
      </c>
      <c r="T3" t="s">
        <v>1503</v>
      </c>
      <c r="W3">
        <v>1.86</v>
      </c>
      <c r="X3" t="s">
        <v>1463</v>
      </c>
      <c r="AC3" t="s">
        <v>1465</v>
      </c>
    </row>
    <row r="4" spans="1:29" ht="14.25">
      <c r="A4" s="11" t="s">
        <v>561</v>
      </c>
      <c r="B4" t="s">
        <v>562</v>
      </c>
      <c r="C4" t="s">
        <v>562</v>
      </c>
      <c r="D4" t="s">
        <v>1497</v>
      </c>
      <c r="E4" t="s">
        <v>1498</v>
      </c>
      <c r="F4" s="2">
        <v>37329</v>
      </c>
      <c r="G4" s="10">
        <f t="shared" si="0"/>
        <v>2002</v>
      </c>
      <c r="H4" t="s">
        <v>198</v>
      </c>
      <c r="I4" t="s">
        <v>1294</v>
      </c>
      <c r="J4">
        <v>12.39</v>
      </c>
      <c r="L4">
        <v>226.42</v>
      </c>
      <c r="M4" t="s">
        <v>1458</v>
      </c>
      <c r="N4" t="s">
        <v>1295</v>
      </c>
      <c r="P4" t="s">
        <v>1726</v>
      </c>
      <c r="Q4" t="s">
        <v>1461</v>
      </c>
      <c r="R4" t="s">
        <v>204</v>
      </c>
      <c r="S4">
        <v>0.92</v>
      </c>
      <c r="T4" t="s">
        <v>1503</v>
      </c>
      <c r="U4" t="s">
        <v>1289</v>
      </c>
      <c r="W4">
        <v>4.04</v>
      </c>
      <c r="X4" t="s">
        <v>1463</v>
      </c>
      <c r="Y4" t="s">
        <v>1289</v>
      </c>
      <c r="AC4" t="s">
        <v>208</v>
      </c>
    </row>
    <row r="5" spans="1:29" ht="14.25">
      <c r="A5" s="11" t="s">
        <v>1297</v>
      </c>
      <c r="B5" t="s">
        <v>1298</v>
      </c>
      <c r="C5" t="s">
        <v>1298</v>
      </c>
      <c r="D5" t="s">
        <v>1299</v>
      </c>
      <c r="E5" t="s">
        <v>1300</v>
      </c>
      <c r="F5" s="2">
        <v>37330</v>
      </c>
      <c r="G5" s="10">
        <f t="shared" si="0"/>
        <v>2002</v>
      </c>
      <c r="I5" t="s">
        <v>1301</v>
      </c>
      <c r="J5">
        <v>12.39</v>
      </c>
      <c r="K5" t="s">
        <v>1302</v>
      </c>
      <c r="L5">
        <v>117.6</v>
      </c>
      <c r="M5" t="s">
        <v>1458</v>
      </c>
      <c r="N5" t="s">
        <v>195</v>
      </c>
      <c r="P5" t="s">
        <v>1726</v>
      </c>
      <c r="Q5" t="s">
        <v>1468</v>
      </c>
      <c r="S5">
        <v>5</v>
      </c>
      <c r="T5" t="s">
        <v>2821</v>
      </c>
      <c r="U5" t="s">
        <v>197</v>
      </c>
      <c r="V5" t="s">
        <v>965</v>
      </c>
      <c r="AC5" t="s">
        <v>1465</v>
      </c>
    </row>
    <row r="6" spans="1:29" ht="14.25">
      <c r="A6" s="11" t="s">
        <v>402</v>
      </c>
      <c r="B6" t="s">
        <v>403</v>
      </c>
      <c r="C6" t="s">
        <v>403</v>
      </c>
      <c r="D6" t="s">
        <v>1299</v>
      </c>
      <c r="E6" t="s">
        <v>1300</v>
      </c>
      <c r="F6" s="2">
        <v>37469</v>
      </c>
      <c r="G6" s="10">
        <f t="shared" si="0"/>
        <v>2002</v>
      </c>
      <c r="I6" t="s">
        <v>404</v>
      </c>
      <c r="J6">
        <v>12.31</v>
      </c>
      <c r="K6" t="s">
        <v>1457</v>
      </c>
      <c r="L6">
        <v>225</v>
      </c>
      <c r="M6" t="s">
        <v>799</v>
      </c>
      <c r="N6" t="s">
        <v>172</v>
      </c>
      <c r="P6" t="s">
        <v>1726</v>
      </c>
      <c r="Q6" t="s">
        <v>1468</v>
      </c>
      <c r="S6">
        <v>5</v>
      </c>
      <c r="T6" t="s">
        <v>2956</v>
      </c>
      <c r="U6" t="s">
        <v>175</v>
      </c>
      <c r="V6" t="s">
        <v>965</v>
      </c>
      <c r="AC6" t="s">
        <v>176</v>
      </c>
    </row>
    <row r="7" spans="1:29" ht="14.25">
      <c r="A7" s="11" t="s">
        <v>611</v>
      </c>
      <c r="B7" t="s">
        <v>612</v>
      </c>
      <c r="C7" t="s">
        <v>613</v>
      </c>
      <c r="D7" t="s">
        <v>614</v>
      </c>
      <c r="E7" t="s">
        <v>615</v>
      </c>
      <c r="F7" s="2">
        <v>38456</v>
      </c>
      <c r="G7" s="10">
        <f t="shared" si="0"/>
        <v>2005</v>
      </c>
      <c r="H7" t="s">
        <v>616</v>
      </c>
      <c r="I7" t="s">
        <v>1383</v>
      </c>
      <c r="J7">
        <v>12.39</v>
      </c>
      <c r="K7" t="s">
        <v>1384</v>
      </c>
      <c r="L7">
        <v>101</v>
      </c>
      <c r="M7" t="s">
        <v>1458</v>
      </c>
      <c r="N7" t="s">
        <v>1385</v>
      </c>
      <c r="P7" t="s">
        <v>1726</v>
      </c>
      <c r="Q7" t="s">
        <v>1468</v>
      </c>
      <c r="S7">
        <v>5</v>
      </c>
      <c r="T7" t="s">
        <v>1738</v>
      </c>
      <c r="U7" t="s">
        <v>1386</v>
      </c>
      <c r="AC7" t="s">
        <v>428</v>
      </c>
    </row>
    <row r="8" spans="1:29" ht="14.25">
      <c r="A8" s="11" t="s">
        <v>611</v>
      </c>
      <c r="B8" t="s">
        <v>612</v>
      </c>
      <c r="C8" t="s">
        <v>613</v>
      </c>
      <c r="D8" t="s">
        <v>614</v>
      </c>
      <c r="E8" t="s">
        <v>615</v>
      </c>
      <c r="F8" s="2">
        <v>38456</v>
      </c>
      <c r="G8" s="10">
        <f t="shared" si="0"/>
        <v>2005</v>
      </c>
      <c r="H8" t="s">
        <v>616</v>
      </c>
      <c r="I8" t="s">
        <v>1390</v>
      </c>
      <c r="J8">
        <v>12.39</v>
      </c>
      <c r="K8" t="s">
        <v>1391</v>
      </c>
      <c r="L8">
        <v>122</v>
      </c>
      <c r="M8" t="s">
        <v>1458</v>
      </c>
      <c r="N8" t="s">
        <v>1392</v>
      </c>
      <c r="P8" t="s">
        <v>1726</v>
      </c>
      <c r="Q8" t="s">
        <v>1468</v>
      </c>
      <c r="S8">
        <v>5</v>
      </c>
      <c r="T8" t="s">
        <v>1738</v>
      </c>
      <c r="U8" t="s">
        <v>434</v>
      </c>
      <c r="AC8" t="s">
        <v>1465</v>
      </c>
    </row>
    <row r="9" spans="1:29" ht="14.25">
      <c r="A9" s="11" t="s">
        <v>611</v>
      </c>
      <c r="B9" t="s">
        <v>612</v>
      </c>
      <c r="C9" t="s">
        <v>613</v>
      </c>
      <c r="D9" t="s">
        <v>614</v>
      </c>
      <c r="E9" t="s">
        <v>615</v>
      </c>
      <c r="F9" s="2">
        <v>38456</v>
      </c>
      <c r="G9" s="10">
        <f t="shared" si="0"/>
        <v>2005</v>
      </c>
      <c r="H9" t="s">
        <v>616</v>
      </c>
      <c r="I9" t="s">
        <v>1393</v>
      </c>
      <c r="J9">
        <v>12.39</v>
      </c>
      <c r="K9" t="s">
        <v>1391</v>
      </c>
      <c r="L9">
        <v>192</v>
      </c>
      <c r="M9" t="s">
        <v>1458</v>
      </c>
      <c r="N9" t="s">
        <v>1394</v>
      </c>
      <c r="P9" t="s">
        <v>1726</v>
      </c>
      <c r="Q9" t="s">
        <v>1468</v>
      </c>
      <c r="S9">
        <v>5</v>
      </c>
      <c r="T9" t="s">
        <v>1738</v>
      </c>
      <c r="U9" t="s">
        <v>435</v>
      </c>
      <c r="AC9" t="s">
        <v>1465</v>
      </c>
    </row>
    <row r="10" spans="1:29" ht="14.25">
      <c r="A10" s="11" t="s">
        <v>611</v>
      </c>
      <c r="B10" t="s">
        <v>612</v>
      </c>
      <c r="C10" t="s">
        <v>613</v>
      </c>
      <c r="D10" t="s">
        <v>614</v>
      </c>
      <c r="E10" t="s">
        <v>615</v>
      </c>
      <c r="F10" s="2">
        <v>38456</v>
      </c>
      <c r="G10" s="10">
        <f t="shared" si="0"/>
        <v>2005</v>
      </c>
      <c r="H10" t="s">
        <v>616</v>
      </c>
      <c r="I10" t="s">
        <v>1396</v>
      </c>
      <c r="J10">
        <v>12.39</v>
      </c>
      <c r="K10" t="s">
        <v>628</v>
      </c>
      <c r="L10">
        <v>129</v>
      </c>
      <c r="M10" t="s">
        <v>1458</v>
      </c>
      <c r="N10" t="s">
        <v>1397</v>
      </c>
      <c r="P10" t="s">
        <v>1726</v>
      </c>
      <c r="Q10" t="s">
        <v>1468</v>
      </c>
      <c r="S10">
        <v>5</v>
      </c>
      <c r="T10" t="s">
        <v>1738</v>
      </c>
      <c r="U10" t="s">
        <v>437</v>
      </c>
      <c r="AC10" t="s">
        <v>1465</v>
      </c>
    </row>
    <row r="11" spans="1:29" ht="14.25">
      <c r="A11" s="11" t="s">
        <v>611</v>
      </c>
      <c r="B11" t="s">
        <v>612</v>
      </c>
      <c r="C11" t="s">
        <v>613</v>
      </c>
      <c r="D11" t="s">
        <v>614</v>
      </c>
      <c r="E11" t="s">
        <v>615</v>
      </c>
      <c r="F11" s="2">
        <v>38456</v>
      </c>
      <c r="G11" s="10">
        <f t="shared" si="0"/>
        <v>2005</v>
      </c>
      <c r="H11" t="s">
        <v>616</v>
      </c>
      <c r="I11" t="s">
        <v>1400</v>
      </c>
      <c r="J11">
        <v>12.39</v>
      </c>
      <c r="K11" t="s">
        <v>1391</v>
      </c>
      <c r="L11">
        <v>222</v>
      </c>
      <c r="M11" t="s">
        <v>1458</v>
      </c>
      <c r="N11" t="s">
        <v>1401</v>
      </c>
      <c r="P11" t="s">
        <v>1726</v>
      </c>
      <c r="Q11" t="s">
        <v>1468</v>
      </c>
      <c r="S11">
        <v>5</v>
      </c>
      <c r="T11" t="s">
        <v>1738</v>
      </c>
      <c r="U11" t="s">
        <v>437</v>
      </c>
      <c r="AC11" t="s">
        <v>1465</v>
      </c>
    </row>
    <row r="12" spans="1:29" ht="14.25">
      <c r="A12" s="11" t="s">
        <v>407</v>
      </c>
      <c r="B12" t="s">
        <v>408</v>
      </c>
      <c r="C12" t="s">
        <v>409</v>
      </c>
      <c r="D12" t="s">
        <v>1497</v>
      </c>
      <c r="E12" t="s">
        <v>1498</v>
      </c>
      <c r="F12" s="2">
        <v>38958</v>
      </c>
      <c r="G12" s="10">
        <f t="shared" si="0"/>
        <v>2006</v>
      </c>
      <c r="H12" t="s">
        <v>410</v>
      </c>
      <c r="I12" t="s">
        <v>411</v>
      </c>
      <c r="J12">
        <v>12.39</v>
      </c>
      <c r="N12" t="s">
        <v>412</v>
      </c>
      <c r="P12" t="s">
        <v>1726</v>
      </c>
      <c r="Q12" t="s">
        <v>1468</v>
      </c>
      <c r="S12">
        <v>27.47</v>
      </c>
      <c r="T12" t="s">
        <v>1503</v>
      </c>
      <c r="W12">
        <v>120.33</v>
      </c>
      <c r="X12" t="s">
        <v>1463</v>
      </c>
      <c r="AC12" t="s">
        <v>1465</v>
      </c>
    </row>
    <row r="13" spans="1:29" ht="14.25">
      <c r="A13" s="11" t="s">
        <v>561</v>
      </c>
      <c r="B13" t="s">
        <v>562</v>
      </c>
      <c r="C13" t="s">
        <v>562</v>
      </c>
      <c r="D13" t="s">
        <v>1497</v>
      </c>
      <c r="E13" t="s">
        <v>1498</v>
      </c>
      <c r="F13" s="2">
        <v>37329</v>
      </c>
      <c r="G13" s="10">
        <f t="shared" si="0"/>
        <v>2002</v>
      </c>
      <c r="H13" t="s">
        <v>198</v>
      </c>
      <c r="I13" t="s">
        <v>1285</v>
      </c>
      <c r="J13">
        <v>12.39</v>
      </c>
      <c r="L13">
        <v>245</v>
      </c>
      <c r="M13" t="s">
        <v>1458</v>
      </c>
      <c r="N13" t="s">
        <v>1286</v>
      </c>
      <c r="P13" t="s">
        <v>413</v>
      </c>
      <c r="Q13" t="s">
        <v>1468</v>
      </c>
      <c r="R13" t="s">
        <v>1502</v>
      </c>
      <c r="S13">
        <v>0.12</v>
      </c>
      <c r="T13" t="s">
        <v>1503</v>
      </c>
      <c r="V13" t="s">
        <v>436</v>
      </c>
      <c r="W13">
        <v>0.53</v>
      </c>
      <c r="X13" t="s">
        <v>1463</v>
      </c>
      <c r="AC13" t="s">
        <v>1465</v>
      </c>
    </row>
    <row r="14" spans="1:29" ht="14.25">
      <c r="A14" s="11" t="s">
        <v>561</v>
      </c>
      <c r="B14" t="s">
        <v>562</v>
      </c>
      <c r="C14" t="s">
        <v>562</v>
      </c>
      <c r="D14" t="s">
        <v>1497</v>
      </c>
      <c r="E14" t="s">
        <v>1498</v>
      </c>
      <c r="F14" s="2">
        <v>37329</v>
      </c>
      <c r="G14" s="10">
        <f t="shared" si="0"/>
        <v>2002</v>
      </c>
      <c r="H14" t="s">
        <v>198</v>
      </c>
      <c r="I14" t="s">
        <v>1287</v>
      </c>
      <c r="J14">
        <v>12.39</v>
      </c>
      <c r="L14">
        <v>121.74</v>
      </c>
      <c r="M14" t="s">
        <v>1458</v>
      </c>
      <c r="N14" t="s">
        <v>1288</v>
      </c>
      <c r="P14" t="s">
        <v>413</v>
      </c>
      <c r="Q14" t="s">
        <v>1468</v>
      </c>
      <c r="R14" t="s">
        <v>1502</v>
      </c>
      <c r="S14">
        <v>0.06</v>
      </c>
      <c r="T14" t="s">
        <v>1503</v>
      </c>
      <c r="V14" t="s">
        <v>436</v>
      </c>
      <c r="W14">
        <v>0.26</v>
      </c>
      <c r="X14" t="s">
        <v>1463</v>
      </c>
      <c r="AC14" t="s">
        <v>1465</v>
      </c>
    </row>
    <row r="15" spans="1:29" ht="14.25">
      <c r="A15" s="11" t="s">
        <v>561</v>
      </c>
      <c r="B15" t="s">
        <v>562</v>
      </c>
      <c r="C15" t="s">
        <v>562</v>
      </c>
      <c r="D15" t="s">
        <v>1497</v>
      </c>
      <c r="E15" t="s">
        <v>1498</v>
      </c>
      <c r="F15" s="2">
        <v>37329</v>
      </c>
      <c r="G15" s="10">
        <f t="shared" si="0"/>
        <v>2002</v>
      </c>
      <c r="H15" t="s">
        <v>198</v>
      </c>
      <c r="I15" t="s">
        <v>1291</v>
      </c>
      <c r="J15">
        <v>12.39</v>
      </c>
      <c r="L15">
        <v>104.25</v>
      </c>
      <c r="M15" t="s">
        <v>1458</v>
      </c>
      <c r="N15" t="s">
        <v>1292</v>
      </c>
      <c r="P15" t="s">
        <v>413</v>
      </c>
      <c r="Q15" t="s">
        <v>1468</v>
      </c>
      <c r="R15" t="s">
        <v>1502</v>
      </c>
      <c r="S15">
        <v>0.05</v>
      </c>
      <c r="T15" t="s">
        <v>1503</v>
      </c>
      <c r="V15" t="s">
        <v>436</v>
      </c>
      <c r="W15">
        <v>0.22</v>
      </c>
      <c r="X15" t="s">
        <v>1463</v>
      </c>
      <c r="AC15" t="s">
        <v>1465</v>
      </c>
    </row>
    <row r="16" spans="1:29" ht="14.25">
      <c r="A16" s="11" t="s">
        <v>561</v>
      </c>
      <c r="B16" t="s">
        <v>562</v>
      </c>
      <c r="C16" t="s">
        <v>562</v>
      </c>
      <c r="D16" t="s">
        <v>1497</v>
      </c>
      <c r="E16" t="s">
        <v>1498</v>
      </c>
      <c r="F16" s="2">
        <v>37329</v>
      </c>
      <c r="G16" s="10">
        <f t="shared" si="0"/>
        <v>2002</v>
      </c>
      <c r="H16" t="s">
        <v>198</v>
      </c>
      <c r="I16" t="s">
        <v>1294</v>
      </c>
      <c r="J16">
        <v>12.39</v>
      </c>
      <c r="L16">
        <v>226.42</v>
      </c>
      <c r="M16" t="s">
        <v>1458</v>
      </c>
      <c r="N16" t="s">
        <v>1295</v>
      </c>
      <c r="P16" t="s">
        <v>413</v>
      </c>
      <c r="Q16" t="s">
        <v>1468</v>
      </c>
      <c r="S16">
        <v>0.11</v>
      </c>
      <c r="T16" t="s">
        <v>1503</v>
      </c>
      <c r="V16" t="s">
        <v>436</v>
      </c>
      <c r="W16">
        <v>0.49</v>
      </c>
      <c r="X16" t="s">
        <v>1463</v>
      </c>
      <c r="AC16" t="s">
        <v>1465</v>
      </c>
    </row>
    <row r="17" spans="1:29" ht="14.25">
      <c r="A17" s="11" t="s">
        <v>1783</v>
      </c>
      <c r="B17" t="s">
        <v>1784</v>
      </c>
      <c r="C17" t="s">
        <v>1784</v>
      </c>
      <c r="D17" t="s">
        <v>808</v>
      </c>
      <c r="E17" t="s">
        <v>1320</v>
      </c>
      <c r="F17" s="2">
        <v>35493</v>
      </c>
      <c r="G17" s="10">
        <f t="shared" si="0"/>
        <v>1997</v>
      </c>
      <c r="I17" t="s">
        <v>27</v>
      </c>
      <c r="J17">
        <v>12.31</v>
      </c>
      <c r="K17" t="s">
        <v>1457</v>
      </c>
      <c r="L17">
        <v>123</v>
      </c>
      <c r="M17" t="s">
        <v>1458</v>
      </c>
      <c r="P17" t="s">
        <v>877</v>
      </c>
      <c r="Q17" t="s">
        <v>1461</v>
      </c>
      <c r="R17" t="s">
        <v>906</v>
      </c>
      <c r="S17">
        <v>24.6</v>
      </c>
      <c r="T17" t="s">
        <v>1503</v>
      </c>
      <c r="W17">
        <v>0</v>
      </c>
      <c r="Z17">
        <v>0</v>
      </c>
      <c r="AA17" t="s">
        <v>1464</v>
      </c>
      <c r="AC17" t="s">
        <v>1465</v>
      </c>
    </row>
    <row r="18" spans="1:29" ht="14.25">
      <c r="A18" s="11" t="s">
        <v>20</v>
      </c>
      <c r="B18" t="s">
        <v>21</v>
      </c>
      <c r="C18" t="s">
        <v>21</v>
      </c>
      <c r="D18" t="s">
        <v>1229</v>
      </c>
      <c r="E18" t="s">
        <v>1230</v>
      </c>
      <c r="F18" s="2">
        <v>35501</v>
      </c>
      <c r="G18" s="10">
        <f t="shared" si="0"/>
        <v>1997</v>
      </c>
      <c r="I18" t="s">
        <v>22</v>
      </c>
      <c r="J18">
        <v>12.31</v>
      </c>
      <c r="K18" t="s">
        <v>1457</v>
      </c>
      <c r="L18">
        <v>170</v>
      </c>
      <c r="M18" t="s">
        <v>1458</v>
      </c>
      <c r="N18" t="s">
        <v>23</v>
      </c>
      <c r="P18" t="s">
        <v>877</v>
      </c>
      <c r="Q18" t="s">
        <v>1461</v>
      </c>
      <c r="R18" t="s">
        <v>24</v>
      </c>
      <c r="S18">
        <v>0.08</v>
      </c>
      <c r="T18" t="s">
        <v>1464</v>
      </c>
      <c r="W18">
        <v>16.1</v>
      </c>
      <c r="X18" t="s">
        <v>1503</v>
      </c>
      <c r="Z18">
        <v>0.08</v>
      </c>
      <c r="AA18" t="s">
        <v>1464</v>
      </c>
      <c r="AC18" t="s">
        <v>1465</v>
      </c>
    </row>
    <row r="19" spans="1:29" ht="14.25">
      <c r="A19" s="11" t="s">
        <v>1215</v>
      </c>
      <c r="B19" t="s">
        <v>1216</v>
      </c>
      <c r="C19" t="s">
        <v>1216</v>
      </c>
      <c r="D19" t="s">
        <v>1217</v>
      </c>
      <c r="E19" t="s">
        <v>1218</v>
      </c>
      <c r="F19" s="2">
        <v>35591</v>
      </c>
      <c r="G19" s="10">
        <f t="shared" si="0"/>
        <v>1997</v>
      </c>
      <c r="I19" t="s">
        <v>1219</v>
      </c>
      <c r="J19">
        <v>12.39</v>
      </c>
      <c r="K19" t="s">
        <v>1220</v>
      </c>
      <c r="L19">
        <v>244</v>
      </c>
      <c r="M19" t="s">
        <v>541</v>
      </c>
      <c r="N19" t="s">
        <v>1221</v>
      </c>
      <c r="P19" t="s">
        <v>877</v>
      </c>
      <c r="Q19" t="s">
        <v>1461</v>
      </c>
      <c r="R19" t="s">
        <v>2032</v>
      </c>
      <c r="S19">
        <v>0.04</v>
      </c>
      <c r="T19" t="s">
        <v>1464</v>
      </c>
      <c r="W19">
        <v>0</v>
      </c>
      <c r="Z19">
        <v>0.04</v>
      </c>
      <c r="AA19" t="s">
        <v>1464</v>
      </c>
      <c r="AC19" t="s">
        <v>1465</v>
      </c>
    </row>
    <row r="20" spans="1:29" ht="14.25">
      <c r="A20" s="11" t="s">
        <v>1223</v>
      </c>
      <c r="B20" t="s">
        <v>1224</v>
      </c>
      <c r="C20" t="s">
        <v>1224</v>
      </c>
      <c r="D20" t="s">
        <v>871</v>
      </c>
      <c r="E20" t="s">
        <v>872</v>
      </c>
      <c r="F20" s="2">
        <v>35607</v>
      </c>
      <c r="G20" s="10">
        <f t="shared" si="0"/>
        <v>1997</v>
      </c>
      <c r="I20" t="s">
        <v>1225</v>
      </c>
      <c r="J20">
        <v>12.31</v>
      </c>
      <c r="K20" t="s">
        <v>1457</v>
      </c>
      <c r="L20">
        <v>112</v>
      </c>
      <c r="M20" t="s">
        <v>1458</v>
      </c>
      <c r="N20" t="s">
        <v>1226</v>
      </c>
      <c r="P20" t="s">
        <v>877</v>
      </c>
      <c r="Q20" t="s">
        <v>1468</v>
      </c>
      <c r="AC20" t="s">
        <v>1465</v>
      </c>
    </row>
    <row r="21" spans="1:29" ht="14.25">
      <c r="A21" s="11" t="s">
        <v>15</v>
      </c>
      <c r="B21" t="s">
        <v>1872</v>
      </c>
      <c r="C21" t="s">
        <v>1873</v>
      </c>
      <c r="D21" t="s">
        <v>871</v>
      </c>
      <c r="E21" t="s">
        <v>872</v>
      </c>
      <c r="F21" s="2">
        <v>35711</v>
      </c>
      <c r="G21" s="10">
        <f t="shared" si="0"/>
        <v>1997</v>
      </c>
      <c r="I21" t="s">
        <v>171</v>
      </c>
      <c r="J21">
        <v>12.31</v>
      </c>
      <c r="K21" t="s">
        <v>1457</v>
      </c>
      <c r="L21">
        <v>234</v>
      </c>
      <c r="M21" t="s">
        <v>1458</v>
      </c>
      <c r="N21" t="s">
        <v>16</v>
      </c>
      <c r="P21" t="s">
        <v>877</v>
      </c>
      <c r="Q21" t="s">
        <v>1461</v>
      </c>
      <c r="R21" t="s">
        <v>548</v>
      </c>
      <c r="S21">
        <v>23.4</v>
      </c>
      <c r="T21" t="s">
        <v>1503</v>
      </c>
      <c r="W21">
        <v>43</v>
      </c>
      <c r="X21" t="s">
        <v>289</v>
      </c>
      <c r="Z21">
        <v>0.1</v>
      </c>
      <c r="AA21" t="s">
        <v>1464</v>
      </c>
      <c r="AC21" t="s">
        <v>1465</v>
      </c>
    </row>
    <row r="22" spans="1:29" ht="14.25">
      <c r="A22" s="11" t="s">
        <v>7</v>
      </c>
      <c r="B22" t="s">
        <v>8</v>
      </c>
      <c r="C22" t="s">
        <v>9</v>
      </c>
      <c r="D22" t="s">
        <v>1510</v>
      </c>
      <c r="E22" t="s">
        <v>1511</v>
      </c>
      <c r="F22" s="2">
        <v>35774</v>
      </c>
      <c r="G22" s="10">
        <f t="shared" si="0"/>
        <v>1997</v>
      </c>
      <c r="H22" t="s">
        <v>10</v>
      </c>
      <c r="I22" t="s">
        <v>12</v>
      </c>
      <c r="J22">
        <v>12.31</v>
      </c>
      <c r="K22" t="s">
        <v>1457</v>
      </c>
      <c r="L22">
        <v>165</v>
      </c>
      <c r="M22" t="s">
        <v>1458</v>
      </c>
      <c r="P22" t="s">
        <v>877</v>
      </c>
      <c r="Q22" t="s">
        <v>1461</v>
      </c>
      <c r="R22" t="s">
        <v>13</v>
      </c>
      <c r="S22">
        <v>0.04</v>
      </c>
      <c r="T22" t="s">
        <v>1464</v>
      </c>
      <c r="Z22">
        <v>0.04</v>
      </c>
      <c r="AA22" t="s">
        <v>1464</v>
      </c>
      <c r="AC22" t="s">
        <v>1465</v>
      </c>
    </row>
    <row r="23" spans="1:29" ht="14.25">
      <c r="A23" s="11" t="s">
        <v>1227</v>
      </c>
      <c r="B23" t="s">
        <v>1228</v>
      </c>
      <c r="C23" t="s">
        <v>1228</v>
      </c>
      <c r="D23" t="s">
        <v>1229</v>
      </c>
      <c r="E23" t="s">
        <v>1230</v>
      </c>
      <c r="F23" s="2">
        <v>35781</v>
      </c>
      <c r="G23" s="10">
        <f t="shared" si="0"/>
        <v>1997</v>
      </c>
      <c r="I23" t="s">
        <v>1231</v>
      </c>
      <c r="J23">
        <v>12.31</v>
      </c>
      <c r="K23" t="s">
        <v>1457</v>
      </c>
      <c r="L23">
        <v>190</v>
      </c>
      <c r="M23" t="s">
        <v>1458</v>
      </c>
      <c r="N23" t="s">
        <v>1232</v>
      </c>
      <c r="P23" t="s">
        <v>877</v>
      </c>
      <c r="Q23" t="s">
        <v>582</v>
      </c>
      <c r="S23">
        <v>0.17</v>
      </c>
      <c r="T23" t="s">
        <v>1464</v>
      </c>
      <c r="W23">
        <v>32.3</v>
      </c>
      <c r="X23" t="s">
        <v>1503</v>
      </c>
      <c r="Z23">
        <v>0.17</v>
      </c>
      <c r="AA23" t="s">
        <v>1464</v>
      </c>
      <c r="AC23" t="s">
        <v>1465</v>
      </c>
    </row>
    <row r="24" spans="1:29" ht="14.25">
      <c r="A24" s="11" t="s">
        <v>1227</v>
      </c>
      <c r="B24" t="s">
        <v>1228</v>
      </c>
      <c r="C24" t="s">
        <v>1228</v>
      </c>
      <c r="D24" t="s">
        <v>1229</v>
      </c>
      <c r="E24" t="s">
        <v>1230</v>
      </c>
      <c r="F24" s="2">
        <v>35781</v>
      </c>
      <c r="G24" s="10">
        <f t="shared" si="0"/>
        <v>1997</v>
      </c>
      <c r="I24" t="s">
        <v>1235</v>
      </c>
      <c r="J24">
        <v>12.39</v>
      </c>
      <c r="K24" t="s">
        <v>1236</v>
      </c>
      <c r="L24">
        <v>190</v>
      </c>
      <c r="M24" t="s">
        <v>1458</v>
      </c>
      <c r="N24" t="s">
        <v>1232</v>
      </c>
      <c r="P24" t="s">
        <v>877</v>
      </c>
      <c r="Q24" t="s">
        <v>582</v>
      </c>
      <c r="S24">
        <v>0.17</v>
      </c>
      <c r="T24" t="s">
        <v>1464</v>
      </c>
      <c r="W24">
        <v>32.3</v>
      </c>
      <c r="X24" t="s">
        <v>1503</v>
      </c>
      <c r="Z24">
        <v>0.17</v>
      </c>
      <c r="AA24" t="s">
        <v>1464</v>
      </c>
      <c r="AC24" t="s">
        <v>1465</v>
      </c>
    </row>
    <row r="25" spans="1:29" ht="14.25">
      <c r="A25" s="11" t="s">
        <v>1227</v>
      </c>
      <c r="B25" t="s">
        <v>1228</v>
      </c>
      <c r="C25" t="s">
        <v>1228</v>
      </c>
      <c r="D25" t="s">
        <v>1229</v>
      </c>
      <c r="E25" t="s">
        <v>1230</v>
      </c>
      <c r="F25" s="2">
        <v>35781</v>
      </c>
      <c r="G25" s="10">
        <f t="shared" si="0"/>
        <v>1997</v>
      </c>
      <c r="I25" t="s">
        <v>1237</v>
      </c>
      <c r="J25">
        <v>12.39</v>
      </c>
      <c r="K25" t="s">
        <v>1238</v>
      </c>
      <c r="L25">
        <v>190</v>
      </c>
      <c r="M25" t="s">
        <v>1458</v>
      </c>
      <c r="N25" t="s">
        <v>1232</v>
      </c>
      <c r="P25" t="s">
        <v>877</v>
      </c>
      <c r="Q25" t="s">
        <v>582</v>
      </c>
      <c r="S25">
        <v>0.17</v>
      </c>
      <c r="T25" t="s">
        <v>1464</v>
      </c>
      <c r="W25">
        <v>32.3</v>
      </c>
      <c r="X25" t="s">
        <v>1503</v>
      </c>
      <c r="Z25">
        <v>0.17</v>
      </c>
      <c r="AA25" t="s">
        <v>1464</v>
      </c>
      <c r="AC25" t="s">
        <v>1465</v>
      </c>
    </row>
    <row r="26" spans="1:29" ht="14.25">
      <c r="A26" s="11" t="s">
        <v>1227</v>
      </c>
      <c r="B26" t="s">
        <v>1228</v>
      </c>
      <c r="C26" t="s">
        <v>1228</v>
      </c>
      <c r="D26" t="s">
        <v>1229</v>
      </c>
      <c r="E26" t="s">
        <v>1230</v>
      </c>
      <c r="F26" s="2">
        <v>35781</v>
      </c>
      <c r="G26" s="10">
        <f t="shared" si="0"/>
        <v>1997</v>
      </c>
      <c r="I26" t="s">
        <v>1233</v>
      </c>
      <c r="J26">
        <v>12.39</v>
      </c>
      <c r="K26" t="s">
        <v>1234</v>
      </c>
      <c r="L26">
        <v>260</v>
      </c>
      <c r="M26" t="s">
        <v>1458</v>
      </c>
      <c r="P26" t="s">
        <v>877</v>
      </c>
      <c r="Q26" t="s">
        <v>1461</v>
      </c>
      <c r="R26" t="s">
        <v>906</v>
      </c>
      <c r="S26">
        <v>0.07</v>
      </c>
      <c r="T26" t="s">
        <v>1464</v>
      </c>
      <c r="U26" t="s">
        <v>5</v>
      </c>
      <c r="W26">
        <v>18.2</v>
      </c>
      <c r="X26" t="s">
        <v>1503</v>
      </c>
      <c r="Y26" t="s">
        <v>5</v>
      </c>
      <c r="Z26">
        <v>0.07</v>
      </c>
      <c r="AA26" t="s">
        <v>1464</v>
      </c>
      <c r="AB26" t="s">
        <v>5</v>
      </c>
      <c r="AC26" t="s">
        <v>6</v>
      </c>
    </row>
    <row r="27" spans="1:29" ht="14.25">
      <c r="A27" s="11" t="s">
        <v>1483</v>
      </c>
      <c r="B27" t="s">
        <v>1484</v>
      </c>
      <c r="C27" t="s">
        <v>1485</v>
      </c>
      <c r="D27" t="s">
        <v>1486</v>
      </c>
      <c r="E27" t="s">
        <v>1487</v>
      </c>
      <c r="F27" s="2">
        <v>35796</v>
      </c>
      <c r="G27" s="10">
        <f t="shared" si="0"/>
        <v>1998</v>
      </c>
      <c r="H27" t="s">
        <v>1488</v>
      </c>
      <c r="I27" t="s">
        <v>1239</v>
      </c>
      <c r="J27">
        <v>12.31</v>
      </c>
      <c r="K27" t="s">
        <v>1457</v>
      </c>
      <c r="L27">
        <v>1095</v>
      </c>
      <c r="M27" t="s">
        <v>1490</v>
      </c>
      <c r="N27" t="s">
        <v>1240</v>
      </c>
      <c r="P27" t="s">
        <v>877</v>
      </c>
      <c r="Q27" t="s">
        <v>1461</v>
      </c>
      <c r="R27" t="s">
        <v>4</v>
      </c>
      <c r="S27">
        <v>0.15</v>
      </c>
      <c r="T27" t="s">
        <v>1464</v>
      </c>
      <c r="Z27">
        <v>0.15</v>
      </c>
      <c r="AA27" t="s">
        <v>1464</v>
      </c>
      <c r="AC27" t="s">
        <v>1465</v>
      </c>
    </row>
    <row r="28" spans="1:29" ht="14.25">
      <c r="A28" s="11" t="s">
        <v>151</v>
      </c>
      <c r="B28" t="s">
        <v>152</v>
      </c>
      <c r="C28" t="s">
        <v>153</v>
      </c>
      <c r="D28" t="s">
        <v>537</v>
      </c>
      <c r="E28" t="s">
        <v>538</v>
      </c>
      <c r="F28" s="2">
        <v>35803</v>
      </c>
      <c r="G28" s="10">
        <f t="shared" si="0"/>
        <v>1998</v>
      </c>
      <c r="H28" t="s">
        <v>1678</v>
      </c>
      <c r="I28" t="s">
        <v>154</v>
      </c>
      <c r="J28">
        <v>12.31</v>
      </c>
      <c r="K28" t="s">
        <v>1457</v>
      </c>
      <c r="L28">
        <v>140</v>
      </c>
      <c r="M28" t="s">
        <v>1458</v>
      </c>
      <c r="N28" t="s">
        <v>155</v>
      </c>
      <c r="P28" t="s">
        <v>877</v>
      </c>
      <c r="Q28" t="s">
        <v>1468</v>
      </c>
      <c r="S28">
        <v>27.6</v>
      </c>
      <c r="T28" t="s">
        <v>1503</v>
      </c>
      <c r="W28">
        <v>120.9</v>
      </c>
      <c r="X28" t="s">
        <v>1463</v>
      </c>
      <c r="Z28">
        <v>0.197</v>
      </c>
      <c r="AA28" t="s">
        <v>1464</v>
      </c>
      <c r="AC28" t="s">
        <v>1465</v>
      </c>
    </row>
    <row r="29" spans="1:29" ht="14.25">
      <c r="A29" s="11" t="s">
        <v>151</v>
      </c>
      <c r="B29" t="s">
        <v>152</v>
      </c>
      <c r="C29" t="s">
        <v>153</v>
      </c>
      <c r="D29" t="s">
        <v>537</v>
      </c>
      <c r="E29" t="s">
        <v>538</v>
      </c>
      <c r="F29" s="2">
        <v>35803</v>
      </c>
      <c r="G29" s="10">
        <f t="shared" si="0"/>
        <v>1998</v>
      </c>
      <c r="H29" t="s">
        <v>1678</v>
      </c>
      <c r="I29" t="s">
        <v>157</v>
      </c>
      <c r="J29">
        <v>12.31</v>
      </c>
      <c r="K29" t="s">
        <v>1457</v>
      </c>
      <c r="L29">
        <v>125</v>
      </c>
      <c r="M29" t="s">
        <v>1458</v>
      </c>
      <c r="N29" t="s">
        <v>0</v>
      </c>
      <c r="P29" t="s">
        <v>877</v>
      </c>
      <c r="Q29" t="s">
        <v>1468</v>
      </c>
      <c r="R29" t="s">
        <v>1502</v>
      </c>
      <c r="S29">
        <v>26.2</v>
      </c>
      <c r="T29" t="s">
        <v>1503</v>
      </c>
      <c r="W29">
        <v>114.8</v>
      </c>
      <c r="X29" t="s">
        <v>1463</v>
      </c>
      <c r="Z29">
        <v>0.187</v>
      </c>
      <c r="AA29" t="s">
        <v>1464</v>
      </c>
      <c r="AC29" t="s">
        <v>1465</v>
      </c>
    </row>
    <row r="30" spans="1:29" ht="14.25">
      <c r="A30" s="11" t="s">
        <v>1242</v>
      </c>
      <c r="B30" t="s">
        <v>1243</v>
      </c>
      <c r="C30" t="s">
        <v>1243</v>
      </c>
      <c r="D30" t="s">
        <v>1244</v>
      </c>
      <c r="E30" t="s">
        <v>1245</v>
      </c>
      <c r="F30" s="2">
        <v>35937</v>
      </c>
      <c r="G30" s="10">
        <f t="shared" si="0"/>
        <v>1998</v>
      </c>
      <c r="I30" t="s">
        <v>1246</v>
      </c>
      <c r="J30">
        <v>12.39</v>
      </c>
      <c r="K30" t="s">
        <v>1247</v>
      </c>
      <c r="L30">
        <v>249</v>
      </c>
      <c r="M30" t="s">
        <v>1458</v>
      </c>
      <c r="N30" t="s">
        <v>1248</v>
      </c>
      <c r="P30" t="s">
        <v>877</v>
      </c>
      <c r="Q30" t="s">
        <v>1468</v>
      </c>
      <c r="S30">
        <v>0.15</v>
      </c>
      <c r="T30" t="s">
        <v>1464</v>
      </c>
      <c r="W30">
        <v>37</v>
      </c>
      <c r="X30" t="s">
        <v>1503</v>
      </c>
      <c r="Z30">
        <v>0.15</v>
      </c>
      <c r="AA30" t="s">
        <v>1464</v>
      </c>
      <c r="AC30" t="s">
        <v>1465</v>
      </c>
    </row>
    <row r="31" spans="1:29" ht="14.25">
      <c r="A31" s="11" t="s">
        <v>1494</v>
      </c>
      <c r="B31" t="s">
        <v>1495</v>
      </c>
      <c r="C31" t="s">
        <v>1496</v>
      </c>
      <c r="D31" t="s">
        <v>1497</v>
      </c>
      <c r="E31" t="s">
        <v>1498</v>
      </c>
      <c r="F31" s="2">
        <v>35972</v>
      </c>
      <c r="G31" s="10">
        <f t="shared" si="0"/>
        <v>1998</v>
      </c>
      <c r="H31" t="s">
        <v>1499</v>
      </c>
      <c r="I31" t="s">
        <v>1250</v>
      </c>
      <c r="J31">
        <v>12.39</v>
      </c>
      <c r="K31" t="s">
        <v>1251</v>
      </c>
      <c r="L31">
        <v>213</v>
      </c>
      <c r="M31" t="s">
        <v>1458</v>
      </c>
      <c r="N31" t="s">
        <v>1252</v>
      </c>
      <c r="P31" t="s">
        <v>877</v>
      </c>
      <c r="Q31" t="s">
        <v>1468</v>
      </c>
      <c r="R31" t="s">
        <v>1502</v>
      </c>
      <c r="S31">
        <v>40.7</v>
      </c>
      <c r="T31" t="s">
        <v>1503</v>
      </c>
      <c r="W31">
        <v>175</v>
      </c>
      <c r="X31" t="s">
        <v>1463</v>
      </c>
      <c r="Z31">
        <v>0.19</v>
      </c>
      <c r="AA31" t="s">
        <v>1464</v>
      </c>
      <c r="AB31" t="s">
        <v>566</v>
      </c>
      <c r="AC31" t="s">
        <v>1254</v>
      </c>
    </row>
    <row r="32" spans="1:29" ht="14.25">
      <c r="A32" s="11" t="s">
        <v>749</v>
      </c>
      <c r="B32" t="s">
        <v>750</v>
      </c>
      <c r="C32" t="s">
        <v>750</v>
      </c>
      <c r="D32" t="s">
        <v>751</v>
      </c>
      <c r="E32" t="s">
        <v>752</v>
      </c>
      <c r="F32" s="2">
        <v>35985</v>
      </c>
      <c r="G32" s="10">
        <f t="shared" si="0"/>
        <v>1998</v>
      </c>
      <c r="H32" t="s">
        <v>753</v>
      </c>
      <c r="I32" t="s">
        <v>1255</v>
      </c>
      <c r="J32">
        <v>12.31</v>
      </c>
      <c r="K32" t="s">
        <v>1457</v>
      </c>
      <c r="L32">
        <v>189</v>
      </c>
      <c r="M32" t="s">
        <v>1458</v>
      </c>
      <c r="N32" t="s">
        <v>1256</v>
      </c>
      <c r="P32" t="s">
        <v>877</v>
      </c>
      <c r="Q32" t="s">
        <v>1468</v>
      </c>
      <c r="S32">
        <v>0.08</v>
      </c>
      <c r="T32" t="s">
        <v>1464</v>
      </c>
      <c r="Z32">
        <v>0.08</v>
      </c>
      <c r="AA32" t="s">
        <v>1464</v>
      </c>
      <c r="AC32" t="s">
        <v>1465</v>
      </c>
    </row>
    <row r="33" spans="1:29" ht="14.25">
      <c r="A33" s="11" t="s">
        <v>1854</v>
      </c>
      <c r="B33" t="s">
        <v>1855</v>
      </c>
      <c r="C33" t="s">
        <v>1855</v>
      </c>
      <c r="D33" t="s">
        <v>1217</v>
      </c>
      <c r="E33" t="s">
        <v>1218</v>
      </c>
      <c r="F33" s="2">
        <v>36021</v>
      </c>
      <c r="G33" s="10">
        <f t="shared" si="0"/>
        <v>1998</v>
      </c>
      <c r="H33" t="s">
        <v>1789</v>
      </c>
      <c r="I33" t="s">
        <v>1124</v>
      </c>
      <c r="J33">
        <v>12.31</v>
      </c>
      <c r="K33" t="s">
        <v>1457</v>
      </c>
      <c r="L33">
        <v>200</v>
      </c>
      <c r="M33" t="s">
        <v>1458</v>
      </c>
      <c r="N33" t="s">
        <v>140</v>
      </c>
      <c r="P33" t="s">
        <v>877</v>
      </c>
      <c r="Q33" t="s">
        <v>1461</v>
      </c>
      <c r="R33" t="s">
        <v>1707</v>
      </c>
      <c r="S33">
        <v>0.074</v>
      </c>
      <c r="T33" t="s">
        <v>1464</v>
      </c>
      <c r="Z33">
        <v>0.074</v>
      </c>
      <c r="AA33" t="s">
        <v>1464</v>
      </c>
      <c r="AC33" t="s">
        <v>1465</v>
      </c>
    </row>
    <row r="34" spans="1:29" ht="14.25">
      <c r="A34" s="11" t="s">
        <v>133</v>
      </c>
      <c r="B34" t="s">
        <v>134</v>
      </c>
      <c r="C34" t="s">
        <v>135</v>
      </c>
      <c r="D34" t="s">
        <v>1497</v>
      </c>
      <c r="E34" t="s">
        <v>1498</v>
      </c>
      <c r="F34" s="2">
        <v>36046</v>
      </c>
      <c r="G34" s="10">
        <f t="shared" si="0"/>
        <v>1998</v>
      </c>
      <c r="H34" t="s">
        <v>136</v>
      </c>
      <c r="I34" t="s">
        <v>671</v>
      </c>
      <c r="J34">
        <v>12.31</v>
      </c>
      <c r="K34" t="s">
        <v>1457</v>
      </c>
      <c r="L34">
        <v>310.4</v>
      </c>
      <c r="M34" t="s">
        <v>1458</v>
      </c>
      <c r="P34" t="s">
        <v>877</v>
      </c>
      <c r="Q34" t="s">
        <v>1461</v>
      </c>
      <c r="R34" t="s">
        <v>178</v>
      </c>
      <c r="S34">
        <v>0.08</v>
      </c>
      <c r="T34" t="s">
        <v>1464</v>
      </c>
      <c r="Z34">
        <v>0.08</v>
      </c>
      <c r="AA34" t="s">
        <v>1464</v>
      </c>
      <c r="AC34" t="s">
        <v>1465</v>
      </c>
    </row>
    <row r="35" spans="1:29" ht="14.25">
      <c r="A35" s="11" t="s">
        <v>133</v>
      </c>
      <c r="B35" t="s">
        <v>134</v>
      </c>
      <c r="C35" t="s">
        <v>135</v>
      </c>
      <c r="D35" t="s">
        <v>1497</v>
      </c>
      <c r="E35" t="s">
        <v>1498</v>
      </c>
      <c r="F35" s="2">
        <v>36046</v>
      </c>
      <c r="G35" s="10">
        <f t="shared" si="0"/>
        <v>1998</v>
      </c>
      <c r="H35" t="s">
        <v>136</v>
      </c>
      <c r="I35" t="s">
        <v>137</v>
      </c>
      <c r="J35">
        <v>12.31</v>
      </c>
      <c r="K35" t="s">
        <v>1457</v>
      </c>
      <c r="L35">
        <v>227</v>
      </c>
      <c r="M35" t="s">
        <v>1526</v>
      </c>
      <c r="N35" t="s">
        <v>138</v>
      </c>
      <c r="P35" t="s">
        <v>877</v>
      </c>
      <c r="Q35" t="s">
        <v>1461</v>
      </c>
      <c r="R35" t="s">
        <v>1134</v>
      </c>
      <c r="S35">
        <v>0.069</v>
      </c>
      <c r="T35" t="s">
        <v>1464</v>
      </c>
      <c r="Z35">
        <v>0.069</v>
      </c>
      <c r="AA35" t="s">
        <v>1464</v>
      </c>
      <c r="AC35" t="s">
        <v>1465</v>
      </c>
    </row>
    <row r="36" spans="1:29" ht="14.25">
      <c r="A36" s="11" t="s">
        <v>129</v>
      </c>
      <c r="B36" t="s">
        <v>130</v>
      </c>
      <c r="C36" t="s">
        <v>130</v>
      </c>
      <c r="D36" t="s">
        <v>1229</v>
      </c>
      <c r="E36" t="s">
        <v>1230</v>
      </c>
      <c r="F36" s="2">
        <v>36063</v>
      </c>
      <c r="G36" s="10">
        <f t="shared" si="0"/>
        <v>1998</v>
      </c>
      <c r="I36" t="s">
        <v>131</v>
      </c>
      <c r="J36">
        <v>12.31</v>
      </c>
      <c r="K36" t="s">
        <v>1457</v>
      </c>
      <c r="L36">
        <v>0</v>
      </c>
      <c r="P36" t="s">
        <v>877</v>
      </c>
      <c r="Q36" t="s">
        <v>1468</v>
      </c>
      <c r="S36">
        <v>0.1</v>
      </c>
      <c r="T36" t="s">
        <v>1464</v>
      </c>
      <c r="W36">
        <v>45.7</v>
      </c>
      <c r="X36" t="s">
        <v>1503</v>
      </c>
      <c r="Z36">
        <v>0.1</v>
      </c>
      <c r="AA36" t="s">
        <v>1464</v>
      </c>
      <c r="AC36" t="s">
        <v>1465</v>
      </c>
    </row>
    <row r="37" spans="1:29" ht="14.25">
      <c r="A37" s="11" t="s">
        <v>122</v>
      </c>
      <c r="B37" t="s">
        <v>123</v>
      </c>
      <c r="C37" t="s">
        <v>124</v>
      </c>
      <c r="D37" t="s">
        <v>1497</v>
      </c>
      <c r="E37" t="s">
        <v>1498</v>
      </c>
      <c r="F37" s="2">
        <v>36096</v>
      </c>
      <c r="G37" s="10">
        <f t="shared" si="0"/>
        <v>1998</v>
      </c>
      <c r="H37" t="s">
        <v>125</v>
      </c>
      <c r="I37" t="s">
        <v>127</v>
      </c>
      <c r="J37">
        <v>12.31</v>
      </c>
      <c r="K37" t="s">
        <v>1717</v>
      </c>
      <c r="L37">
        <v>200</v>
      </c>
      <c r="M37" t="s">
        <v>50</v>
      </c>
      <c r="N37" t="s">
        <v>128</v>
      </c>
      <c r="P37" t="s">
        <v>877</v>
      </c>
      <c r="Q37" t="s">
        <v>1461</v>
      </c>
      <c r="R37" t="s">
        <v>906</v>
      </c>
      <c r="S37">
        <v>0.1</v>
      </c>
      <c r="T37" t="s">
        <v>1464</v>
      </c>
      <c r="U37" t="s">
        <v>2354</v>
      </c>
      <c r="Z37">
        <v>0.1</v>
      </c>
      <c r="AA37" t="s">
        <v>1464</v>
      </c>
      <c r="AB37" t="s">
        <v>2354</v>
      </c>
      <c r="AC37" t="s">
        <v>1465</v>
      </c>
    </row>
    <row r="38" spans="1:29" ht="14.25">
      <c r="A38" s="11" t="s">
        <v>1866</v>
      </c>
      <c r="B38" t="s">
        <v>1867</v>
      </c>
      <c r="C38" t="s">
        <v>1868</v>
      </c>
      <c r="D38" t="s">
        <v>909</v>
      </c>
      <c r="E38" t="s">
        <v>591</v>
      </c>
      <c r="F38" s="2">
        <v>36187</v>
      </c>
      <c r="G38" s="10">
        <f t="shared" si="0"/>
        <v>1999</v>
      </c>
      <c r="H38" t="s">
        <v>1869</v>
      </c>
      <c r="I38" t="s">
        <v>104</v>
      </c>
      <c r="J38">
        <v>12.31</v>
      </c>
      <c r="K38" t="s">
        <v>1457</v>
      </c>
      <c r="L38">
        <v>196.2</v>
      </c>
      <c r="M38" t="s">
        <v>1458</v>
      </c>
      <c r="N38" t="s">
        <v>105</v>
      </c>
      <c r="P38" t="s">
        <v>877</v>
      </c>
      <c r="Q38" t="s">
        <v>1468</v>
      </c>
      <c r="S38">
        <v>7.8</v>
      </c>
      <c r="T38" t="s">
        <v>1503</v>
      </c>
      <c r="V38" t="s">
        <v>506</v>
      </c>
      <c r="W38">
        <v>34.3</v>
      </c>
      <c r="X38" t="s">
        <v>1463</v>
      </c>
      <c r="Z38">
        <v>0.175</v>
      </c>
      <c r="AA38" t="s">
        <v>1464</v>
      </c>
      <c r="AC38" t="s">
        <v>1465</v>
      </c>
    </row>
    <row r="39" spans="1:29" ht="14.25">
      <c r="A39" s="11" t="s">
        <v>1871</v>
      </c>
      <c r="B39" t="s">
        <v>1872</v>
      </c>
      <c r="C39" t="s">
        <v>1873</v>
      </c>
      <c r="D39" t="s">
        <v>871</v>
      </c>
      <c r="E39" t="s">
        <v>872</v>
      </c>
      <c r="F39" s="2">
        <v>36196</v>
      </c>
      <c r="G39" s="10">
        <f t="shared" si="0"/>
        <v>1999</v>
      </c>
      <c r="H39" t="s">
        <v>1874</v>
      </c>
      <c r="I39" t="s">
        <v>98</v>
      </c>
      <c r="J39">
        <v>12.31</v>
      </c>
      <c r="K39" t="s">
        <v>1457</v>
      </c>
      <c r="L39">
        <v>118</v>
      </c>
      <c r="M39" t="s">
        <v>1458</v>
      </c>
      <c r="N39" t="s">
        <v>99</v>
      </c>
      <c r="P39" t="s">
        <v>877</v>
      </c>
      <c r="Q39" t="s">
        <v>1468</v>
      </c>
      <c r="R39" t="s">
        <v>1877</v>
      </c>
      <c r="S39">
        <v>4.7</v>
      </c>
      <c r="T39" t="s">
        <v>1503</v>
      </c>
      <c r="W39">
        <v>42</v>
      </c>
      <c r="X39" t="s">
        <v>1032</v>
      </c>
      <c r="Z39">
        <v>0.04</v>
      </c>
      <c r="AA39" t="s">
        <v>1464</v>
      </c>
      <c r="AC39" t="s">
        <v>1465</v>
      </c>
    </row>
    <row r="40" spans="1:29" ht="14.25">
      <c r="A40" s="11" t="s">
        <v>1871</v>
      </c>
      <c r="B40" t="s">
        <v>1872</v>
      </c>
      <c r="C40" t="s">
        <v>1873</v>
      </c>
      <c r="D40" t="s">
        <v>871</v>
      </c>
      <c r="E40" t="s">
        <v>872</v>
      </c>
      <c r="F40" s="2">
        <v>36196</v>
      </c>
      <c r="G40" s="10">
        <f t="shared" si="0"/>
        <v>1999</v>
      </c>
      <c r="H40" t="s">
        <v>1874</v>
      </c>
      <c r="I40" t="s">
        <v>101</v>
      </c>
      <c r="J40">
        <v>12.31</v>
      </c>
      <c r="K40" t="s">
        <v>1457</v>
      </c>
      <c r="L40">
        <v>134</v>
      </c>
      <c r="M40" t="s">
        <v>1458</v>
      </c>
      <c r="N40" t="s">
        <v>102</v>
      </c>
      <c r="P40" t="s">
        <v>877</v>
      </c>
      <c r="Q40" t="s">
        <v>1468</v>
      </c>
      <c r="R40" t="s">
        <v>100</v>
      </c>
      <c r="S40">
        <v>5.4</v>
      </c>
      <c r="T40" t="s">
        <v>1503</v>
      </c>
      <c r="W40">
        <v>42</v>
      </c>
      <c r="X40" t="s">
        <v>1032</v>
      </c>
      <c r="Z40">
        <v>0.04</v>
      </c>
      <c r="AA40" t="s">
        <v>1464</v>
      </c>
      <c r="AC40" t="s">
        <v>1465</v>
      </c>
    </row>
    <row r="41" spans="1:29" ht="14.25">
      <c r="A41" s="11" t="s">
        <v>1871</v>
      </c>
      <c r="B41" t="s">
        <v>1872</v>
      </c>
      <c r="C41" t="s">
        <v>1873</v>
      </c>
      <c r="D41" t="s">
        <v>871</v>
      </c>
      <c r="E41" t="s">
        <v>872</v>
      </c>
      <c r="F41" s="2">
        <v>36196</v>
      </c>
      <c r="G41" s="10">
        <f t="shared" si="0"/>
        <v>1999</v>
      </c>
      <c r="H41" t="s">
        <v>1874</v>
      </c>
      <c r="I41" t="s">
        <v>103</v>
      </c>
      <c r="J41">
        <v>12.31</v>
      </c>
      <c r="K41" t="s">
        <v>1457</v>
      </c>
      <c r="L41">
        <v>152</v>
      </c>
      <c r="M41" t="s">
        <v>1458</v>
      </c>
      <c r="N41" t="s">
        <v>99</v>
      </c>
      <c r="P41" t="s">
        <v>877</v>
      </c>
      <c r="Q41" t="s">
        <v>1468</v>
      </c>
      <c r="R41" t="s">
        <v>1877</v>
      </c>
      <c r="S41">
        <v>6.1</v>
      </c>
      <c r="T41" t="s">
        <v>1503</v>
      </c>
      <c r="W41">
        <v>42</v>
      </c>
      <c r="X41" t="s">
        <v>1032</v>
      </c>
      <c r="Z41">
        <v>0.04</v>
      </c>
      <c r="AA41" t="s">
        <v>1464</v>
      </c>
      <c r="AC41" t="s">
        <v>1465</v>
      </c>
    </row>
    <row r="42" spans="1:29" ht="14.25">
      <c r="A42" s="11" t="s">
        <v>94</v>
      </c>
      <c r="B42" t="s">
        <v>95</v>
      </c>
      <c r="C42" t="s">
        <v>95</v>
      </c>
      <c r="D42" t="s">
        <v>1229</v>
      </c>
      <c r="E42" t="s">
        <v>1230</v>
      </c>
      <c r="F42" s="2">
        <v>36235</v>
      </c>
      <c r="G42" s="10">
        <f t="shared" si="0"/>
        <v>1999</v>
      </c>
      <c r="I42" t="s">
        <v>888</v>
      </c>
      <c r="J42">
        <v>12.31</v>
      </c>
      <c r="K42" t="s">
        <v>1457</v>
      </c>
      <c r="L42">
        <v>220</v>
      </c>
      <c r="M42" t="s">
        <v>1458</v>
      </c>
      <c r="P42" t="s">
        <v>877</v>
      </c>
      <c r="Q42" t="s">
        <v>1461</v>
      </c>
      <c r="R42" t="s">
        <v>2051</v>
      </c>
      <c r="S42">
        <v>0.165</v>
      </c>
      <c r="T42" t="s">
        <v>1464</v>
      </c>
      <c r="W42">
        <v>36.3</v>
      </c>
      <c r="X42" t="s">
        <v>1503</v>
      </c>
      <c r="Z42">
        <v>0.165</v>
      </c>
      <c r="AA42" t="s">
        <v>1464</v>
      </c>
      <c r="AC42" t="s">
        <v>1465</v>
      </c>
    </row>
    <row r="43" spans="1:29" ht="14.25">
      <c r="A43" s="11" t="s">
        <v>87</v>
      </c>
      <c r="B43" t="s">
        <v>88</v>
      </c>
      <c r="C43" t="s">
        <v>89</v>
      </c>
      <c r="D43" t="s">
        <v>1497</v>
      </c>
      <c r="E43" t="s">
        <v>1498</v>
      </c>
      <c r="F43" s="2">
        <v>36272</v>
      </c>
      <c r="G43" s="10">
        <f t="shared" si="0"/>
        <v>1999</v>
      </c>
      <c r="H43" t="s">
        <v>90</v>
      </c>
      <c r="I43" t="s">
        <v>91</v>
      </c>
      <c r="J43">
        <v>12.31</v>
      </c>
      <c r="K43" t="s">
        <v>1457</v>
      </c>
      <c r="L43">
        <v>227</v>
      </c>
      <c r="M43" t="s">
        <v>1458</v>
      </c>
      <c r="N43" t="s">
        <v>92</v>
      </c>
      <c r="P43" t="s">
        <v>877</v>
      </c>
      <c r="Q43" t="s">
        <v>1461</v>
      </c>
      <c r="R43" t="s">
        <v>1134</v>
      </c>
      <c r="S43">
        <v>15.7</v>
      </c>
      <c r="T43" t="s">
        <v>1503</v>
      </c>
      <c r="W43">
        <v>18.63</v>
      </c>
      <c r="X43" t="s">
        <v>1463</v>
      </c>
      <c r="Z43">
        <v>0.07</v>
      </c>
      <c r="AA43" t="s">
        <v>1464</v>
      </c>
      <c r="AC43" t="s">
        <v>1465</v>
      </c>
    </row>
    <row r="44" spans="1:29" ht="14.25">
      <c r="A44" s="11" t="s">
        <v>73</v>
      </c>
      <c r="B44" t="s">
        <v>74</v>
      </c>
      <c r="C44" t="s">
        <v>74</v>
      </c>
      <c r="D44" t="s">
        <v>808</v>
      </c>
      <c r="E44" t="s">
        <v>1320</v>
      </c>
      <c r="F44" s="2">
        <v>36285</v>
      </c>
      <c r="G44" s="10">
        <f t="shared" si="0"/>
        <v>1999</v>
      </c>
      <c r="H44" t="s">
        <v>75</v>
      </c>
      <c r="I44" t="s">
        <v>1233</v>
      </c>
      <c r="J44">
        <v>12.31</v>
      </c>
      <c r="K44" t="s">
        <v>1457</v>
      </c>
      <c r="L44">
        <v>315</v>
      </c>
      <c r="M44" t="s">
        <v>1458</v>
      </c>
      <c r="N44" t="s">
        <v>77</v>
      </c>
      <c r="P44" t="s">
        <v>877</v>
      </c>
      <c r="Q44" t="s">
        <v>1461</v>
      </c>
      <c r="R44" t="s">
        <v>78</v>
      </c>
      <c r="S44">
        <v>0.08</v>
      </c>
      <c r="T44" t="s">
        <v>1464</v>
      </c>
      <c r="Z44">
        <v>0.08</v>
      </c>
      <c r="AA44" t="s">
        <v>1464</v>
      </c>
      <c r="AC44" t="s">
        <v>1465</v>
      </c>
    </row>
    <row r="45" spans="1:29" ht="14.25">
      <c r="A45" s="11" t="s">
        <v>73</v>
      </c>
      <c r="B45" t="s">
        <v>74</v>
      </c>
      <c r="C45" t="s">
        <v>74</v>
      </c>
      <c r="D45" t="s">
        <v>808</v>
      </c>
      <c r="E45" t="s">
        <v>1320</v>
      </c>
      <c r="F45" s="2">
        <v>36285</v>
      </c>
      <c r="G45" s="10">
        <f t="shared" si="0"/>
        <v>1999</v>
      </c>
      <c r="H45" t="s">
        <v>75</v>
      </c>
      <c r="I45" t="s">
        <v>641</v>
      </c>
      <c r="J45">
        <v>12.31</v>
      </c>
      <c r="K45" t="s">
        <v>1457</v>
      </c>
      <c r="L45">
        <v>362</v>
      </c>
      <c r="M45" t="s">
        <v>1458</v>
      </c>
      <c r="N45" t="s">
        <v>79</v>
      </c>
      <c r="P45" t="s">
        <v>877</v>
      </c>
      <c r="Q45" t="s">
        <v>1461</v>
      </c>
      <c r="R45" t="s">
        <v>906</v>
      </c>
      <c r="S45">
        <v>0.044</v>
      </c>
      <c r="T45" t="s">
        <v>1464</v>
      </c>
      <c r="Z45">
        <v>0.044</v>
      </c>
      <c r="AA45" t="s">
        <v>1464</v>
      </c>
      <c r="AC45" t="s">
        <v>1465</v>
      </c>
    </row>
    <row r="46" spans="1:29" ht="14.25">
      <c r="A46" s="11" t="s">
        <v>1507</v>
      </c>
      <c r="B46" t="s">
        <v>1508</v>
      </c>
      <c r="C46" t="s">
        <v>1509</v>
      </c>
      <c r="D46" t="s">
        <v>1510</v>
      </c>
      <c r="E46" t="s">
        <v>1511</v>
      </c>
      <c r="F46" s="2">
        <v>36384</v>
      </c>
      <c r="G46" s="10">
        <f t="shared" si="0"/>
        <v>1999</v>
      </c>
      <c r="H46" t="s">
        <v>66</v>
      </c>
      <c r="I46" t="s">
        <v>1257</v>
      </c>
      <c r="J46">
        <v>12.39</v>
      </c>
      <c r="K46" t="s">
        <v>1457</v>
      </c>
      <c r="L46">
        <v>150</v>
      </c>
      <c r="M46" t="s">
        <v>1458</v>
      </c>
      <c r="N46" t="s">
        <v>1258</v>
      </c>
      <c r="P46" t="s">
        <v>877</v>
      </c>
      <c r="Q46" t="s">
        <v>1461</v>
      </c>
      <c r="R46" t="s">
        <v>69</v>
      </c>
      <c r="S46">
        <v>3</v>
      </c>
      <c r="T46" t="s">
        <v>1516</v>
      </c>
      <c r="U46" t="s">
        <v>1517</v>
      </c>
      <c r="V46" t="s">
        <v>505</v>
      </c>
      <c r="W46">
        <v>13.1</v>
      </c>
      <c r="X46" t="s">
        <v>1518</v>
      </c>
      <c r="Y46" t="s">
        <v>1519</v>
      </c>
      <c r="AC46" t="s">
        <v>70</v>
      </c>
    </row>
    <row r="47" spans="1:29" ht="14.25">
      <c r="A47" s="11" t="s">
        <v>1507</v>
      </c>
      <c r="B47" t="s">
        <v>1508</v>
      </c>
      <c r="C47" t="s">
        <v>1509</v>
      </c>
      <c r="D47" t="s">
        <v>1510</v>
      </c>
      <c r="E47" t="s">
        <v>1511</v>
      </c>
      <c r="F47" s="2">
        <v>36384</v>
      </c>
      <c r="G47" s="10">
        <f t="shared" si="0"/>
        <v>1999</v>
      </c>
      <c r="H47" t="s">
        <v>66</v>
      </c>
      <c r="I47" t="s">
        <v>1260</v>
      </c>
      <c r="J47">
        <v>12.39</v>
      </c>
      <c r="K47" t="s">
        <v>1457</v>
      </c>
      <c r="L47">
        <v>237</v>
      </c>
      <c r="M47" t="s">
        <v>1458</v>
      </c>
      <c r="N47" t="s">
        <v>1261</v>
      </c>
      <c r="P47" t="s">
        <v>877</v>
      </c>
      <c r="Q47" t="s">
        <v>1461</v>
      </c>
      <c r="R47" t="s">
        <v>68</v>
      </c>
      <c r="S47">
        <v>4.7</v>
      </c>
      <c r="T47" t="s">
        <v>1516</v>
      </c>
      <c r="U47" t="s">
        <v>1517</v>
      </c>
      <c r="V47" t="s">
        <v>505</v>
      </c>
      <c r="W47">
        <v>20.8</v>
      </c>
      <c r="X47" t="s">
        <v>1518</v>
      </c>
      <c r="Y47" t="s">
        <v>1519</v>
      </c>
      <c r="Z47">
        <v>0.02</v>
      </c>
      <c r="AA47" t="s">
        <v>1464</v>
      </c>
      <c r="AB47" t="s">
        <v>984</v>
      </c>
      <c r="AC47" t="s">
        <v>71</v>
      </c>
    </row>
    <row r="48" spans="1:29" ht="14.25">
      <c r="A48" s="11" t="s">
        <v>60</v>
      </c>
      <c r="B48" t="s">
        <v>61</v>
      </c>
      <c r="C48" t="s">
        <v>62</v>
      </c>
      <c r="D48" t="s">
        <v>1244</v>
      </c>
      <c r="E48" t="s">
        <v>1245</v>
      </c>
      <c r="F48" s="2">
        <v>36398</v>
      </c>
      <c r="G48" s="10">
        <f t="shared" si="0"/>
        <v>1999</v>
      </c>
      <c r="H48" t="s">
        <v>63</v>
      </c>
      <c r="I48" t="s">
        <v>2491</v>
      </c>
      <c r="J48">
        <v>12.31</v>
      </c>
      <c r="K48" t="s">
        <v>1457</v>
      </c>
      <c r="L48">
        <v>249</v>
      </c>
      <c r="M48" t="s">
        <v>1458</v>
      </c>
      <c r="N48" t="s">
        <v>64</v>
      </c>
      <c r="P48" t="s">
        <v>877</v>
      </c>
      <c r="Q48" t="s">
        <v>1461</v>
      </c>
      <c r="R48" t="s">
        <v>1134</v>
      </c>
      <c r="S48">
        <v>0.37</v>
      </c>
      <c r="T48" t="s">
        <v>1464</v>
      </c>
      <c r="Z48">
        <v>0.37</v>
      </c>
      <c r="AA48" t="s">
        <v>1464</v>
      </c>
      <c r="AC48" t="s">
        <v>1465</v>
      </c>
    </row>
    <row r="49" spans="1:29" ht="14.25">
      <c r="A49" s="11" t="s">
        <v>52</v>
      </c>
      <c r="B49" t="s">
        <v>53</v>
      </c>
      <c r="C49" t="s">
        <v>54</v>
      </c>
      <c r="D49" t="s">
        <v>537</v>
      </c>
      <c r="E49" t="s">
        <v>538</v>
      </c>
      <c r="F49" s="2">
        <v>36496</v>
      </c>
      <c r="G49" s="10">
        <f t="shared" si="0"/>
        <v>1999</v>
      </c>
      <c r="I49" t="s">
        <v>55</v>
      </c>
      <c r="J49">
        <v>12.31</v>
      </c>
      <c r="K49" t="s">
        <v>1457</v>
      </c>
      <c r="L49">
        <v>230</v>
      </c>
      <c r="M49" t="s">
        <v>1458</v>
      </c>
      <c r="N49" t="s">
        <v>56</v>
      </c>
      <c r="P49" t="s">
        <v>877</v>
      </c>
      <c r="Q49" t="s">
        <v>1461</v>
      </c>
      <c r="R49" t="s">
        <v>58</v>
      </c>
      <c r="S49">
        <v>0.06</v>
      </c>
      <c r="T49" t="s">
        <v>1464</v>
      </c>
      <c r="Z49">
        <v>0.06</v>
      </c>
      <c r="AA49" t="s">
        <v>1464</v>
      </c>
      <c r="AC49" t="s">
        <v>1465</v>
      </c>
    </row>
    <row r="50" spans="1:29" ht="14.25">
      <c r="A50" s="11" t="s">
        <v>43</v>
      </c>
      <c r="B50" t="s">
        <v>44</v>
      </c>
      <c r="C50" t="s">
        <v>45</v>
      </c>
      <c r="D50" t="s">
        <v>1497</v>
      </c>
      <c r="E50" t="s">
        <v>1498</v>
      </c>
      <c r="F50" s="2">
        <v>36605</v>
      </c>
      <c r="G50" s="10">
        <f t="shared" si="0"/>
        <v>2000</v>
      </c>
      <c r="H50" t="s">
        <v>46</v>
      </c>
      <c r="I50" t="s">
        <v>49</v>
      </c>
      <c r="J50">
        <v>12.31</v>
      </c>
      <c r="K50" t="s">
        <v>1717</v>
      </c>
      <c r="L50">
        <v>160</v>
      </c>
      <c r="M50" t="s">
        <v>50</v>
      </c>
      <c r="N50" t="s">
        <v>51</v>
      </c>
      <c r="P50" t="s">
        <v>877</v>
      </c>
      <c r="Q50" t="s">
        <v>1461</v>
      </c>
      <c r="R50" t="s">
        <v>906</v>
      </c>
      <c r="S50">
        <v>0.1</v>
      </c>
      <c r="T50" t="s">
        <v>1464</v>
      </c>
      <c r="U50" t="s">
        <v>2354</v>
      </c>
      <c r="Z50">
        <v>0.1</v>
      </c>
      <c r="AA50" t="s">
        <v>1464</v>
      </c>
      <c r="AB50" t="s">
        <v>2354</v>
      </c>
      <c r="AC50" t="s">
        <v>1465</v>
      </c>
    </row>
    <row r="51" spans="1:29" ht="14.25">
      <c r="A51" s="11" t="s">
        <v>1265</v>
      </c>
      <c r="B51" t="s">
        <v>1266</v>
      </c>
      <c r="C51" t="s">
        <v>1267</v>
      </c>
      <c r="D51" t="s">
        <v>926</v>
      </c>
      <c r="E51" t="s">
        <v>927</v>
      </c>
      <c r="F51" s="2">
        <v>36606</v>
      </c>
      <c r="G51" s="10">
        <f t="shared" si="0"/>
        <v>2000</v>
      </c>
      <c r="H51" t="s">
        <v>273</v>
      </c>
      <c r="I51" t="s">
        <v>1269</v>
      </c>
      <c r="J51">
        <v>12.39</v>
      </c>
      <c r="K51" t="s">
        <v>1270</v>
      </c>
      <c r="L51">
        <v>140</v>
      </c>
      <c r="M51" t="s">
        <v>1458</v>
      </c>
      <c r="N51" t="s">
        <v>158</v>
      </c>
      <c r="P51" t="s">
        <v>877</v>
      </c>
      <c r="Q51" t="s">
        <v>1468</v>
      </c>
      <c r="R51" t="s">
        <v>1253</v>
      </c>
      <c r="S51">
        <v>0.04</v>
      </c>
      <c r="T51" t="s">
        <v>1464</v>
      </c>
      <c r="Z51">
        <v>0.04</v>
      </c>
      <c r="AA51" t="s">
        <v>1464</v>
      </c>
      <c r="AC51" t="s">
        <v>164</v>
      </c>
    </row>
    <row r="52" spans="1:29" ht="14.25">
      <c r="A52" s="11" t="s">
        <v>1265</v>
      </c>
      <c r="B52" t="s">
        <v>1266</v>
      </c>
      <c r="C52" t="s">
        <v>1267</v>
      </c>
      <c r="D52" t="s">
        <v>926</v>
      </c>
      <c r="E52" t="s">
        <v>927</v>
      </c>
      <c r="F52" s="2">
        <v>36606</v>
      </c>
      <c r="G52" s="10">
        <f t="shared" si="0"/>
        <v>2000</v>
      </c>
      <c r="H52" t="s">
        <v>273</v>
      </c>
      <c r="I52" t="s">
        <v>1272</v>
      </c>
      <c r="J52">
        <v>12.39</v>
      </c>
      <c r="K52" t="s">
        <v>1270</v>
      </c>
      <c r="L52">
        <v>165</v>
      </c>
      <c r="M52" t="s">
        <v>1458</v>
      </c>
      <c r="N52" t="s">
        <v>1273</v>
      </c>
      <c r="P52" t="s">
        <v>877</v>
      </c>
      <c r="Q52" t="s">
        <v>1468</v>
      </c>
      <c r="R52" t="s">
        <v>1502</v>
      </c>
      <c r="S52">
        <v>0.04</v>
      </c>
      <c r="T52" t="s">
        <v>1464</v>
      </c>
      <c r="Z52">
        <v>0.04</v>
      </c>
      <c r="AA52" t="s">
        <v>1464</v>
      </c>
      <c r="AC52" t="s">
        <v>170</v>
      </c>
    </row>
    <row r="53" spans="1:29" ht="14.25">
      <c r="A53" s="11" t="s">
        <v>1275</v>
      </c>
      <c r="B53" t="s">
        <v>1276</v>
      </c>
      <c r="C53" t="s">
        <v>1277</v>
      </c>
      <c r="D53" t="s">
        <v>1497</v>
      </c>
      <c r="E53" t="s">
        <v>1498</v>
      </c>
      <c r="F53" s="2">
        <v>36669</v>
      </c>
      <c r="G53" s="10">
        <f t="shared" si="0"/>
        <v>2000</v>
      </c>
      <c r="I53" t="s">
        <v>1278</v>
      </c>
      <c r="J53">
        <v>12.39</v>
      </c>
      <c r="K53" t="s">
        <v>1279</v>
      </c>
      <c r="L53">
        <v>248</v>
      </c>
      <c r="M53" t="s">
        <v>1458</v>
      </c>
      <c r="P53" t="s">
        <v>877</v>
      </c>
      <c r="Q53" t="s">
        <v>1468</v>
      </c>
      <c r="S53">
        <v>6.95</v>
      </c>
      <c r="T53" t="s">
        <v>1503</v>
      </c>
      <c r="W53">
        <v>30.42</v>
      </c>
      <c r="X53" t="s">
        <v>1463</v>
      </c>
      <c r="Z53">
        <v>0.03</v>
      </c>
      <c r="AA53" t="s">
        <v>1464</v>
      </c>
      <c r="AC53" t="s">
        <v>1465</v>
      </c>
    </row>
    <row r="54" spans="1:29" ht="14.25">
      <c r="A54" s="11" t="s">
        <v>1275</v>
      </c>
      <c r="B54" t="s">
        <v>1276</v>
      </c>
      <c r="C54" t="s">
        <v>1277</v>
      </c>
      <c r="D54" t="s">
        <v>1497</v>
      </c>
      <c r="E54" t="s">
        <v>1498</v>
      </c>
      <c r="F54" s="2">
        <v>36669</v>
      </c>
      <c r="G54" s="10">
        <f t="shared" si="0"/>
        <v>2000</v>
      </c>
      <c r="I54" t="s">
        <v>1280</v>
      </c>
      <c r="J54">
        <v>12.39</v>
      </c>
      <c r="K54" t="s">
        <v>1279</v>
      </c>
      <c r="L54">
        <v>147.2</v>
      </c>
      <c r="M54" t="s">
        <v>1458</v>
      </c>
      <c r="P54" t="s">
        <v>877</v>
      </c>
      <c r="Q54" t="s">
        <v>1468</v>
      </c>
      <c r="S54">
        <v>4.13</v>
      </c>
      <c r="T54" t="s">
        <v>1503</v>
      </c>
      <c r="W54">
        <v>18.06</v>
      </c>
      <c r="X54" t="s">
        <v>1463</v>
      </c>
      <c r="Z54">
        <v>0.03</v>
      </c>
      <c r="AA54" t="s">
        <v>1464</v>
      </c>
      <c r="AB54" t="s">
        <v>566</v>
      </c>
      <c r="AC54" t="s">
        <v>1465</v>
      </c>
    </row>
    <row r="55" spans="1:29" ht="14.25">
      <c r="A55" s="11" t="s">
        <v>267</v>
      </c>
      <c r="B55" t="s">
        <v>268</v>
      </c>
      <c r="C55" t="s">
        <v>269</v>
      </c>
      <c r="D55" t="s">
        <v>1497</v>
      </c>
      <c r="E55" t="s">
        <v>1498</v>
      </c>
      <c r="F55" s="2">
        <v>36865</v>
      </c>
      <c r="G55" s="10">
        <f t="shared" si="0"/>
        <v>2000</v>
      </c>
      <c r="H55" t="s">
        <v>270</v>
      </c>
      <c r="I55" t="s">
        <v>1466</v>
      </c>
      <c r="J55">
        <v>12.31</v>
      </c>
      <c r="K55" t="s">
        <v>271</v>
      </c>
      <c r="L55">
        <v>128</v>
      </c>
      <c r="M55" t="s">
        <v>1458</v>
      </c>
      <c r="N55" t="s">
        <v>272</v>
      </c>
      <c r="P55" t="s">
        <v>877</v>
      </c>
      <c r="Q55" t="s">
        <v>1461</v>
      </c>
      <c r="R55" t="s">
        <v>2394</v>
      </c>
      <c r="S55">
        <v>0.069</v>
      </c>
      <c r="T55" t="s">
        <v>1464</v>
      </c>
      <c r="V55" t="s">
        <v>528</v>
      </c>
      <c r="Z55">
        <v>0.069</v>
      </c>
      <c r="AA55" t="s">
        <v>1464</v>
      </c>
      <c r="AC55" t="s">
        <v>1465</v>
      </c>
    </row>
    <row r="56" spans="1:29" ht="14.25">
      <c r="A56" s="11" t="s">
        <v>259</v>
      </c>
      <c r="B56" t="s">
        <v>260</v>
      </c>
      <c r="C56" t="s">
        <v>260</v>
      </c>
      <c r="D56" t="s">
        <v>886</v>
      </c>
      <c r="E56" t="s">
        <v>887</v>
      </c>
      <c r="F56" s="2">
        <v>36880</v>
      </c>
      <c r="G56" s="10">
        <f t="shared" si="0"/>
        <v>2000</v>
      </c>
      <c r="H56" t="s">
        <v>261</v>
      </c>
      <c r="I56" t="s">
        <v>262</v>
      </c>
      <c r="J56">
        <v>12.31</v>
      </c>
      <c r="K56" t="s">
        <v>1457</v>
      </c>
      <c r="L56">
        <v>125</v>
      </c>
      <c r="M56" t="s">
        <v>1458</v>
      </c>
      <c r="N56" t="s">
        <v>263</v>
      </c>
      <c r="P56" t="s">
        <v>877</v>
      </c>
      <c r="Q56" t="s">
        <v>1461</v>
      </c>
      <c r="R56" t="s">
        <v>266</v>
      </c>
      <c r="S56">
        <v>1.47</v>
      </c>
      <c r="T56" t="s">
        <v>1464</v>
      </c>
      <c r="W56">
        <v>183.9</v>
      </c>
      <c r="X56" t="s">
        <v>1503</v>
      </c>
      <c r="Z56">
        <v>1.47</v>
      </c>
      <c r="AA56" t="s">
        <v>1464</v>
      </c>
      <c r="AC56" t="s">
        <v>265</v>
      </c>
    </row>
    <row r="57" spans="1:29" ht="14.25">
      <c r="A57" s="11" t="s">
        <v>1537</v>
      </c>
      <c r="B57" t="s">
        <v>1538</v>
      </c>
      <c r="C57" t="s">
        <v>1539</v>
      </c>
      <c r="D57" t="s">
        <v>1497</v>
      </c>
      <c r="E57" t="s">
        <v>1498</v>
      </c>
      <c r="F57" s="2">
        <v>36986</v>
      </c>
      <c r="G57" s="10">
        <f t="shared" si="0"/>
        <v>2001</v>
      </c>
      <c r="H57" t="s">
        <v>257</v>
      </c>
      <c r="I57" t="s">
        <v>1281</v>
      </c>
      <c r="J57">
        <v>12.39</v>
      </c>
      <c r="K57" t="s">
        <v>1546</v>
      </c>
      <c r="L57">
        <v>238</v>
      </c>
      <c r="M57" t="s">
        <v>1458</v>
      </c>
      <c r="N57" t="s">
        <v>1282</v>
      </c>
      <c r="P57" t="s">
        <v>877</v>
      </c>
      <c r="Q57" t="s">
        <v>1468</v>
      </c>
      <c r="R57" t="s">
        <v>1502</v>
      </c>
      <c r="S57">
        <v>18.7</v>
      </c>
      <c r="T57" t="s">
        <v>1503</v>
      </c>
      <c r="W57">
        <v>7.3</v>
      </c>
      <c r="X57" t="s">
        <v>1463</v>
      </c>
      <c r="Z57">
        <v>0.08</v>
      </c>
      <c r="AA57" t="s">
        <v>1464</v>
      </c>
      <c r="AB57" t="s">
        <v>258</v>
      </c>
      <c r="AC57" t="s">
        <v>1465</v>
      </c>
    </row>
    <row r="58" spans="1:29" ht="14.25">
      <c r="A58" s="11" t="s">
        <v>251</v>
      </c>
      <c r="B58" t="s">
        <v>252</v>
      </c>
      <c r="C58" t="s">
        <v>252</v>
      </c>
      <c r="D58" t="s">
        <v>1217</v>
      </c>
      <c r="E58" t="s">
        <v>1218</v>
      </c>
      <c r="F58" s="2">
        <v>37049</v>
      </c>
      <c r="G58" s="10">
        <f t="shared" si="0"/>
        <v>2001</v>
      </c>
      <c r="I58" t="s">
        <v>593</v>
      </c>
      <c r="J58">
        <v>12.31</v>
      </c>
      <c r="K58" t="s">
        <v>1457</v>
      </c>
      <c r="L58">
        <v>124.6</v>
      </c>
      <c r="M58" t="s">
        <v>1458</v>
      </c>
      <c r="N58" t="s">
        <v>253</v>
      </c>
      <c r="P58" t="s">
        <v>877</v>
      </c>
      <c r="Q58" t="s">
        <v>1461</v>
      </c>
      <c r="R58" t="s">
        <v>256</v>
      </c>
      <c r="S58">
        <v>0.082</v>
      </c>
      <c r="T58" t="s">
        <v>1464</v>
      </c>
      <c r="W58">
        <v>10.28</v>
      </c>
      <c r="X58" t="s">
        <v>1503</v>
      </c>
      <c r="Z58">
        <v>0.082</v>
      </c>
      <c r="AA58" t="s">
        <v>1464</v>
      </c>
      <c r="AC58" t="s">
        <v>1465</v>
      </c>
    </row>
    <row r="59" spans="1:29" ht="14.25">
      <c r="A59" s="11" t="s">
        <v>239</v>
      </c>
      <c r="B59" t="s">
        <v>3466</v>
      </c>
      <c r="C59" t="s">
        <v>3467</v>
      </c>
      <c r="D59" t="s">
        <v>989</v>
      </c>
      <c r="E59" t="s">
        <v>990</v>
      </c>
      <c r="F59" s="2">
        <v>37118</v>
      </c>
      <c r="G59" s="10">
        <f t="shared" si="0"/>
        <v>2001</v>
      </c>
      <c r="H59" t="s">
        <v>240</v>
      </c>
      <c r="I59" t="s">
        <v>1725</v>
      </c>
      <c r="J59">
        <v>12.31</v>
      </c>
      <c r="K59" t="s">
        <v>1457</v>
      </c>
      <c r="L59">
        <v>20</v>
      </c>
      <c r="M59" t="s">
        <v>1458</v>
      </c>
      <c r="N59" t="s">
        <v>241</v>
      </c>
      <c r="P59" t="s">
        <v>877</v>
      </c>
      <c r="Q59" t="s">
        <v>1461</v>
      </c>
      <c r="R59" t="s">
        <v>3459</v>
      </c>
      <c r="S59">
        <v>0.082</v>
      </c>
      <c r="T59" t="s">
        <v>1464</v>
      </c>
      <c r="Z59">
        <v>0.082</v>
      </c>
      <c r="AA59" t="s">
        <v>1464</v>
      </c>
      <c r="AC59" t="s">
        <v>1465</v>
      </c>
    </row>
    <row r="60" spans="1:29" ht="14.25">
      <c r="A60" s="11" t="s">
        <v>233</v>
      </c>
      <c r="B60" t="s">
        <v>234</v>
      </c>
      <c r="C60" t="s">
        <v>234</v>
      </c>
      <c r="D60" t="s">
        <v>808</v>
      </c>
      <c r="E60" t="s">
        <v>1320</v>
      </c>
      <c r="F60" s="2">
        <v>37173</v>
      </c>
      <c r="G60" s="10">
        <f t="shared" si="0"/>
        <v>2001</v>
      </c>
      <c r="H60" t="s">
        <v>235</v>
      </c>
      <c r="I60" t="s">
        <v>2491</v>
      </c>
      <c r="J60">
        <v>12.31</v>
      </c>
      <c r="K60" t="s">
        <v>1457</v>
      </c>
      <c r="L60">
        <v>122</v>
      </c>
      <c r="M60" t="s">
        <v>1458</v>
      </c>
      <c r="N60" t="s">
        <v>236</v>
      </c>
      <c r="P60" t="s">
        <v>877</v>
      </c>
      <c r="Q60" t="s">
        <v>1461</v>
      </c>
      <c r="R60" t="s">
        <v>2322</v>
      </c>
      <c r="S60">
        <v>0.11</v>
      </c>
      <c r="T60" t="s">
        <v>1464</v>
      </c>
      <c r="Z60">
        <v>0.11</v>
      </c>
      <c r="AA60" t="s">
        <v>1464</v>
      </c>
      <c r="AC60" t="s">
        <v>1465</v>
      </c>
    </row>
    <row r="61" spans="1:29" ht="14.25">
      <c r="A61" s="11" t="s">
        <v>228</v>
      </c>
      <c r="B61" t="s">
        <v>229</v>
      </c>
      <c r="C61" t="s">
        <v>230</v>
      </c>
      <c r="D61" t="s">
        <v>808</v>
      </c>
      <c r="E61" t="s">
        <v>1320</v>
      </c>
      <c r="F61" s="2">
        <v>37174</v>
      </c>
      <c r="G61" s="10">
        <f t="shared" si="0"/>
        <v>2001</v>
      </c>
      <c r="H61" t="s">
        <v>2043</v>
      </c>
      <c r="I61" t="s">
        <v>231</v>
      </c>
      <c r="J61">
        <v>12.31</v>
      </c>
      <c r="K61" t="s">
        <v>1457</v>
      </c>
      <c r="L61">
        <v>225</v>
      </c>
      <c r="M61" t="s">
        <v>1458</v>
      </c>
      <c r="P61" t="s">
        <v>877</v>
      </c>
      <c r="Q61" t="s">
        <v>1461</v>
      </c>
      <c r="R61" t="s">
        <v>3175</v>
      </c>
      <c r="S61">
        <v>0.0824</v>
      </c>
      <c r="T61" t="s">
        <v>1464</v>
      </c>
      <c r="Z61">
        <v>0.0824</v>
      </c>
      <c r="AA61" t="s">
        <v>1464</v>
      </c>
      <c r="AC61" t="s">
        <v>1465</v>
      </c>
    </row>
    <row r="62" spans="1:29" ht="14.25">
      <c r="A62" s="11" t="s">
        <v>901</v>
      </c>
      <c r="B62" t="s">
        <v>902</v>
      </c>
      <c r="C62" t="s">
        <v>902</v>
      </c>
      <c r="D62" t="s">
        <v>871</v>
      </c>
      <c r="E62" t="s">
        <v>872</v>
      </c>
      <c r="F62" s="2">
        <v>37188</v>
      </c>
      <c r="G62" s="10">
        <f t="shared" si="0"/>
        <v>2001</v>
      </c>
      <c r="H62" t="s">
        <v>903</v>
      </c>
      <c r="I62" t="s">
        <v>1204</v>
      </c>
      <c r="J62">
        <v>12.31</v>
      </c>
      <c r="K62" t="s">
        <v>1457</v>
      </c>
      <c r="L62">
        <v>120</v>
      </c>
      <c r="M62" t="s">
        <v>1458</v>
      </c>
      <c r="P62" t="s">
        <v>877</v>
      </c>
      <c r="Q62" t="s">
        <v>1461</v>
      </c>
      <c r="R62" t="s">
        <v>1134</v>
      </c>
      <c r="S62">
        <v>6</v>
      </c>
      <c r="T62" t="s">
        <v>1503</v>
      </c>
      <c r="W62">
        <v>10.8</v>
      </c>
      <c r="X62" t="s">
        <v>1463</v>
      </c>
      <c r="Z62">
        <v>0.05</v>
      </c>
      <c r="AA62" t="s">
        <v>1464</v>
      </c>
      <c r="AC62" t="s">
        <v>1465</v>
      </c>
    </row>
    <row r="63" spans="1:29" ht="14.25">
      <c r="A63" s="11" t="s">
        <v>561</v>
      </c>
      <c r="B63" t="s">
        <v>562</v>
      </c>
      <c r="C63" t="s">
        <v>562</v>
      </c>
      <c r="D63" t="s">
        <v>1497</v>
      </c>
      <c r="E63" t="s">
        <v>1498</v>
      </c>
      <c r="F63" s="2">
        <v>37329</v>
      </c>
      <c r="G63" s="10">
        <f t="shared" si="0"/>
        <v>2002</v>
      </c>
      <c r="H63" t="s">
        <v>198</v>
      </c>
      <c r="I63" t="s">
        <v>1285</v>
      </c>
      <c r="J63">
        <v>12.39</v>
      </c>
      <c r="L63">
        <v>245</v>
      </c>
      <c r="M63" t="s">
        <v>1458</v>
      </c>
      <c r="N63" t="s">
        <v>1286</v>
      </c>
      <c r="P63" t="s">
        <v>877</v>
      </c>
      <c r="Q63" t="s">
        <v>1468</v>
      </c>
      <c r="R63" t="s">
        <v>1502</v>
      </c>
      <c r="S63">
        <v>20.2</v>
      </c>
      <c r="T63" t="s">
        <v>1503</v>
      </c>
      <c r="W63">
        <v>88.4</v>
      </c>
      <c r="X63" t="s">
        <v>1463</v>
      </c>
      <c r="Z63">
        <v>0.08</v>
      </c>
      <c r="AA63" t="s">
        <v>1464</v>
      </c>
      <c r="AB63" t="s">
        <v>566</v>
      </c>
      <c r="AC63" t="s">
        <v>1465</v>
      </c>
    </row>
    <row r="64" spans="1:29" ht="14.25">
      <c r="A64" s="11" t="s">
        <v>561</v>
      </c>
      <c r="B64" t="s">
        <v>562</v>
      </c>
      <c r="C64" t="s">
        <v>562</v>
      </c>
      <c r="D64" t="s">
        <v>1497</v>
      </c>
      <c r="E64" t="s">
        <v>1498</v>
      </c>
      <c r="F64" s="2">
        <v>37329</v>
      </c>
      <c r="G64" s="10">
        <f t="shared" si="0"/>
        <v>2002</v>
      </c>
      <c r="H64" t="s">
        <v>198</v>
      </c>
      <c r="I64" t="s">
        <v>1287</v>
      </c>
      <c r="J64">
        <v>12.39</v>
      </c>
      <c r="L64">
        <v>121.74</v>
      </c>
      <c r="M64" t="s">
        <v>1458</v>
      </c>
      <c r="N64" t="s">
        <v>1288</v>
      </c>
      <c r="P64" t="s">
        <v>877</v>
      </c>
      <c r="Q64" t="s">
        <v>1468</v>
      </c>
      <c r="R64" t="s">
        <v>1502</v>
      </c>
      <c r="S64">
        <v>10</v>
      </c>
      <c r="T64" t="s">
        <v>1503</v>
      </c>
      <c r="W64">
        <v>43.9</v>
      </c>
      <c r="X64" t="s">
        <v>1463</v>
      </c>
      <c r="Z64">
        <v>0.082</v>
      </c>
      <c r="AA64" t="s">
        <v>1464</v>
      </c>
      <c r="AB64" t="s">
        <v>566</v>
      </c>
      <c r="AC64" t="s">
        <v>1465</v>
      </c>
    </row>
    <row r="65" spans="1:29" ht="14.25">
      <c r="A65" s="11" t="s">
        <v>561</v>
      </c>
      <c r="B65" t="s">
        <v>562</v>
      </c>
      <c r="C65" t="s">
        <v>562</v>
      </c>
      <c r="D65" t="s">
        <v>1497</v>
      </c>
      <c r="E65" t="s">
        <v>1498</v>
      </c>
      <c r="F65" s="2">
        <v>37329</v>
      </c>
      <c r="G65" s="10">
        <f t="shared" si="0"/>
        <v>2002</v>
      </c>
      <c r="H65" t="s">
        <v>198</v>
      </c>
      <c r="I65" t="s">
        <v>1291</v>
      </c>
      <c r="J65">
        <v>12.39</v>
      </c>
      <c r="L65">
        <v>104.25</v>
      </c>
      <c r="M65" t="s">
        <v>1458</v>
      </c>
      <c r="N65" t="s">
        <v>1292</v>
      </c>
      <c r="P65" t="s">
        <v>877</v>
      </c>
      <c r="Q65" t="s">
        <v>1468</v>
      </c>
      <c r="R65" t="s">
        <v>1502</v>
      </c>
      <c r="S65">
        <v>8.6</v>
      </c>
      <c r="T65" t="s">
        <v>1503</v>
      </c>
      <c r="W65">
        <v>37.6</v>
      </c>
      <c r="X65" t="s">
        <v>1463</v>
      </c>
      <c r="Z65">
        <v>0.082</v>
      </c>
      <c r="AA65" t="s">
        <v>1464</v>
      </c>
      <c r="AB65" t="s">
        <v>566</v>
      </c>
      <c r="AC65" t="s">
        <v>1465</v>
      </c>
    </row>
    <row r="66" spans="1:29" ht="14.25">
      <c r="A66" s="11" t="s">
        <v>561</v>
      </c>
      <c r="B66" t="s">
        <v>562</v>
      </c>
      <c r="C66" t="s">
        <v>562</v>
      </c>
      <c r="D66" t="s">
        <v>1497</v>
      </c>
      <c r="E66" t="s">
        <v>1498</v>
      </c>
      <c r="F66" s="2">
        <v>37329</v>
      </c>
      <c r="G66" s="10">
        <f aca="true" t="shared" si="1" ref="G66:G129">YEAR(F66)</f>
        <v>2002</v>
      </c>
      <c r="H66" t="s">
        <v>198</v>
      </c>
      <c r="I66" t="s">
        <v>1294</v>
      </c>
      <c r="J66">
        <v>12.39</v>
      </c>
      <c r="L66">
        <v>226.42</v>
      </c>
      <c r="M66" t="s">
        <v>1458</v>
      </c>
      <c r="N66" t="s">
        <v>1295</v>
      </c>
      <c r="P66" t="s">
        <v>877</v>
      </c>
      <c r="Q66" t="s">
        <v>1468</v>
      </c>
      <c r="R66" t="s">
        <v>1502</v>
      </c>
      <c r="S66">
        <v>18.6</v>
      </c>
      <c r="T66" t="s">
        <v>1503</v>
      </c>
      <c r="W66">
        <v>81.7</v>
      </c>
      <c r="X66" t="s">
        <v>1463</v>
      </c>
      <c r="Z66">
        <v>0.082</v>
      </c>
      <c r="AA66" t="s">
        <v>1464</v>
      </c>
      <c r="AB66" t="s">
        <v>566</v>
      </c>
      <c r="AC66" t="s">
        <v>1465</v>
      </c>
    </row>
    <row r="67" spans="1:29" ht="14.25">
      <c r="A67" s="11" t="s">
        <v>1297</v>
      </c>
      <c r="B67" t="s">
        <v>1298</v>
      </c>
      <c r="C67" t="s">
        <v>1298</v>
      </c>
      <c r="D67" t="s">
        <v>1299</v>
      </c>
      <c r="E67" t="s">
        <v>1300</v>
      </c>
      <c r="F67" s="2">
        <v>37330</v>
      </c>
      <c r="G67" s="10">
        <f t="shared" si="1"/>
        <v>2002</v>
      </c>
      <c r="I67" t="s">
        <v>1301</v>
      </c>
      <c r="J67">
        <v>12.39</v>
      </c>
      <c r="K67" t="s">
        <v>1302</v>
      </c>
      <c r="L67">
        <v>117.6</v>
      </c>
      <c r="M67" t="s">
        <v>1458</v>
      </c>
      <c r="N67" t="s">
        <v>195</v>
      </c>
      <c r="P67" t="s">
        <v>877</v>
      </c>
      <c r="Q67" t="s">
        <v>1468</v>
      </c>
      <c r="S67">
        <v>4000</v>
      </c>
      <c r="T67" t="s">
        <v>1304</v>
      </c>
      <c r="U67" t="s">
        <v>1305</v>
      </c>
      <c r="V67" t="s">
        <v>965</v>
      </c>
      <c r="AB67" t="s">
        <v>196</v>
      </c>
      <c r="AC67" t="s">
        <v>1465</v>
      </c>
    </row>
    <row r="68" spans="1:29" ht="14.25">
      <c r="A68" s="11" t="s">
        <v>186</v>
      </c>
      <c r="B68" t="s">
        <v>187</v>
      </c>
      <c r="C68" t="s">
        <v>188</v>
      </c>
      <c r="D68" t="s">
        <v>1497</v>
      </c>
      <c r="E68" t="s">
        <v>189</v>
      </c>
      <c r="F68" s="2">
        <v>37341</v>
      </c>
      <c r="G68" s="10">
        <f t="shared" si="1"/>
        <v>2002</v>
      </c>
      <c r="I68" t="s">
        <v>1204</v>
      </c>
      <c r="J68">
        <v>12.31</v>
      </c>
      <c r="K68" t="s">
        <v>1457</v>
      </c>
      <c r="L68">
        <v>155</v>
      </c>
      <c r="M68" t="s">
        <v>1458</v>
      </c>
      <c r="P68" t="s">
        <v>877</v>
      </c>
      <c r="Q68" t="s">
        <v>1468</v>
      </c>
      <c r="S68">
        <v>13.9</v>
      </c>
      <c r="T68" t="s">
        <v>1503</v>
      </c>
      <c r="Z68">
        <v>0.08</v>
      </c>
      <c r="AA68" t="s">
        <v>1464</v>
      </c>
      <c r="AC68" t="s">
        <v>1465</v>
      </c>
    </row>
    <row r="69" spans="1:29" ht="14.25">
      <c r="A69" s="11" t="s">
        <v>179</v>
      </c>
      <c r="B69" t="s">
        <v>180</v>
      </c>
      <c r="C69" t="s">
        <v>180</v>
      </c>
      <c r="D69" t="s">
        <v>871</v>
      </c>
      <c r="E69" t="s">
        <v>872</v>
      </c>
      <c r="F69" s="2">
        <v>37343</v>
      </c>
      <c r="G69" s="10">
        <f t="shared" si="1"/>
        <v>2002</v>
      </c>
      <c r="H69" t="s">
        <v>903</v>
      </c>
      <c r="I69" t="s">
        <v>1204</v>
      </c>
      <c r="J69">
        <v>12.31</v>
      </c>
      <c r="K69" t="s">
        <v>1457</v>
      </c>
      <c r="L69">
        <v>200</v>
      </c>
      <c r="M69" t="s">
        <v>1458</v>
      </c>
      <c r="N69" t="s">
        <v>183</v>
      </c>
      <c r="P69" t="s">
        <v>877</v>
      </c>
      <c r="Q69" t="s">
        <v>582</v>
      </c>
      <c r="R69" t="s">
        <v>181</v>
      </c>
      <c r="S69">
        <v>100</v>
      </c>
      <c r="T69" t="s">
        <v>184</v>
      </c>
      <c r="W69">
        <v>17.4</v>
      </c>
      <c r="X69" t="s">
        <v>1503</v>
      </c>
      <c r="Z69">
        <v>0.087</v>
      </c>
      <c r="AA69" t="s">
        <v>1464</v>
      </c>
      <c r="AC69" t="s">
        <v>182</v>
      </c>
    </row>
    <row r="70" spans="1:29" ht="14.25">
      <c r="A70" s="11" t="s">
        <v>1306</v>
      </c>
      <c r="B70" t="s">
        <v>1307</v>
      </c>
      <c r="C70" t="s">
        <v>1307</v>
      </c>
      <c r="D70" t="s">
        <v>886</v>
      </c>
      <c r="E70" t="s">
        <v>1308</v>
      </c>
      <c r="F70" s="2">
        <v>37349</v>
      </c>
      <c r="G70" s="10">
        <f t="shared" si="1"/>
        <v>2002</v>
      </c>
      <c r="H70" t="s">
        <v>991</v>
      </c>
      <c r="I70" t="s">
        <v>1309</v>
      </c>
      <c r="J70">
        <v>12.31</v>
      </c>
      <c r="K70" t="s">
        <v>1457</v>
      </c>
      <c r="L70">
        <v>180</v>
      </c>
      <c r="M70" t="s">
        <v>1458</v>
      </c>
      <c r="N70" t="s">
        <v>1310</v>
      </c>
      <c r="P70" t="s">
        <v>877</v>
      </c>
      <c r="Q70" t="s">
        <v>1468</v>
      </c>
      <c r="S70">
        <v>0.18</v>
      </c>
      <c r="T70" t="s">
        <v>1464</v>
      </c>
      <c r="Z70">
        <v>0.18</v>
      </c>
      <c r="AA70" t="s">
        <v>1464</v>
      </c>
      <c r="AC70" t="s">
        <v>1465</v>
      </c>
    </row>
    <row r="71" spans="1:29" ht="14.25">
      <c r="A71" s="11" t="s">
        <v>402</v>
      </c>
      <c r="B71" t="s">
        <v>403</v>
      </c>
      <c r="C71" t="s">
        <v>403</v>
      </c>
      <c r="D71" t="s">
        <v>1299</v>
      </c>
      <c r="E71" t="s">
        <v>1300</v>
      </c>
      <c r="F71" s="2">
        <v>37469</v>
      </c>
      <c r="G71" s="10">
        <f t="shared" si="1"/>
        <v>2002</v>
      </c>
      <c r="I71" t="s">
        <v>404</v>
      </c>
      <c r="J71">
        <v>12.31</v>
      </c>
      <c r="K71" t="s">
        <v>1457</v>
      </c>
      <c r="L71">
        <v>225</v>
      </c>
      <c r="M71" t="s">
        <v>799</v>
      </c>
      <c r="N71" t="s">
        <v>172</v>
      </c>
      <c r="P71" t="s">
        <v>877</v>
      </c>
      <c r="Q71" t="s">
        <v>582</v>
      </c>
      <c r="R71" t="s">
        <v>1898</v>
      </c>
      <c r="S71">
        <v>5</v>
      </c>
      <c r="T71" t="s">
        <v>2956</v>
      </c>
      <c r="U71" t="s">
        <v>2192</v>
      </c>
      <c r="V71" t="s">
        <v>965</v>
      </c>
      <c r="AB71" t="s">
        <v>586</v>
      </c>
      <c r="AC71" t="s">
        <v>1465</v>
      </c>
    </row>
    <row r="72" spans="1:29" ht="14.25">
      <c r="A72" s="11" t="s">
        <v>395</v>
      </c>
      <c r="B72" t="s">
        <v>396</v>
      </c>
      <c r="C72" t="s">
        <v>396</v>
      </c>
      <c r="D72" t="s">
        <v>2912</v>
      </c>
      <c r="E72" t="s">
        <v>1880</v>
      </c>
      <c r="F72" s="2">
        <v>37479</v>
      </c>
      <c r="G72" s="10">
        <f t="shared" si="1"/>
        <v>2002</v>
      </c>
      <c r="H72" t="s">
        <v>397</v>
      </c>
      <c r="I72" t="s">
        <v>398</v>
      </c>
      <c r="J72">
        <v>12.31</v>
      </c>
      <c r="K72" t="s">
        <v>1457</v>
      </c>
      <c r="L72">
        <v>129</v>
      </c>
      <c r="M72" t="s">
        <v>1458</v>
      </c>
      <c r="N72" t="s">
        <v>399</v>
      </c>
      <c r="P72" t="s">
        <v>877</v>
      </c>
      <c r="Q72" t="s">
        <v>1461</v>
      </c>
      <c r="R72" t="s">
        <v>401</v>
      </c>
      <c r="S72">
        <v>0.039</v>
      </c>
      <c r="T72" t="s">
        <v>1464</v>
      </c>
      <c r="Z72">
        <v>0.039</v>
      </c>
      <c r="AA72" t="s">
        <v>1464</v>
      </c>
      <c r="AC72" t="s">
        <v>1465</v>
      </c>
    </row>
    <row r="73" spans="1:29" ht="14.25">
      <c r="A73" s="11" t="s">
        <v>1318</v>
      </c>
      <c r="B73" t="s">
        <v>1319</v>
      </c>
      <c r="C73" t="s">
        <v>1319</v>
      </c>
      <c r="D73" t="s">
        <v>808</v>
      </c>
      <c r="E73" t="s">
        <v>1320</v>
      </c>
      <c r="F73" s="2">
        <v>37491</v>
      </c>
      <c r="G73" s="10">
        <f t="shared" si="1"/>
        <v>2002</v>
      </c>
      <c r="H73" t="s">
        <v>1321</v>
      </c>
      <c r="I73" t="s">
        <v>1466</v>
      </c>
      <c r="J73">
        <v>12.31</v>
      </c>
      <c r="K73" t="s">
        <v>1457</v>
      </c>
      <c r="L73">
        <v>200</v>
      </c>
      <c r="M73" t="s">
        <v>1458</v>
      </c>
      <c r="N73" t="s">
        <v>1322</v>
      </c>
      <c r="P73" t="s">
        <v>877</v>
      </c>
      <c r="Q73" t="s">
        <v>1461</v>
      </c>
      <c r="R73" t="s">
        <v>906</v>
      </c>
      <c r="S73">
        <v>0.25</v>
      </c>
      <c r="T73" t="s">
        <v>1464</v>
      </c>
      <c r="Z73">
        <v>0.25</v>
      </c>
      <c r="AA73" t="s">
        <v>1464</v>
      </c>
      <c r="AC73" t="s">
        <v>1465</v>
      </c>
    </row>
    <row r="74" spans="1:29" ht="14.25">
      <c r="A74" s="11" t="s">
        <v>383</v>
      </c>
      <c r="B74" t="s">
        <v>384</v>
      </c>
      <c r="C74" t="s">
        <v>385</v>
      </c>
      <c r="D74" t="s">
        <v>819</v>
      </c>
      <c r="E74" t="s">
        <v>2351</v>
      </c>
      <c r="F74" s="2">
        <v>37669</v>
      </c>
      <c r="G74" s="10">
        <f t="shared" si="1"/>
        <v>2003</v>
      </c>
      <c r="H74" t="s">
        <v>386</v>
      </c>
      <c r="I74" t="s">
        <v>387</v>
      </c>
      <c r="J74">
        <v>12.31</v>
      </c>
      <c r="K74" t="s">
        <v>1457</v>
      </c>
      <c r="L74">
        <v>121.4</v>
      </c>
      <c r="M74" t="s">
        <v>1458</v>
      </c>
      <c r="P74" t="s">
        <v>877</v>
      </c>
      <c r="Q74" t="s">
        <v>1461</v>
      </c>
      <c r="R74" t="s">
        <v>906</v>
      </c>
      <c r="S74">
        <v>0.164</v>
      </c>
      <c r="T74" t="s">
        <v>1464</v>
      </c>
      <c r="Z74">
        <v>0.164</v>
      </c>
      <c r="AA74" t="s">
        <v>1464</v>
      </c>
      <c r="AC74" t="s">
        <v>1465</v>
      </c>
    </row>
    <row r="75" spans="1:29" ht="14.25">
      <c r="A75" s="11" t="s">
        <v>388</v>
      </c>
      <c r="B75" t="s">
        <v>389</v>
      </c>
      <c r="C75" t="s">
        <v>390</v>
      </c>
      <c r="D75" t="s">
        <v>819</v>
      </c>
      <c r="E75" t="s">
        <v>2351</v>
      </c>
      <c r="F75" s="2">
        <v>37669</v>
      </c>
      <c r="G75" s="10">
        <f t="shared" si="1"/>
        <v>2003</v>
      </c>
      <c r="H75" t="s">
        <v>391</v>
      </c>
      <c r="I75" t="s">
        <v>392</v>
      </c>
      <c r="J75">
        <v>12.31</v>
      </c>
      <c r="K75" t="s">
        <v>1457</v>
      </c>
      <c r="L75">
        <v>121.4</v>
      </c>
      <c r="M75" t="s">
        <v>1458</v>
      </c>
      <c r="P75" t="s">
        <v>877</v>
      </c>
      <c r="Q75" t="s">
        <v>1461</v>
      </c>
      <c r="R75" t="s">
        <v>1134</v>
      </c>
      <c r="S75">
        <v>0.164</v>
      </c>
      <c r="T75" t="s">
        <v>1464</v>
      </c>
      <c r="Z75">
        <v>0.164</v>
      </c>
      <c r="AA75" t="s">
        <v>1464</v>
      </c>
      <c r="AC75" t="s">
        <v>1465</v>
      </c>
    </row>
    <row r="76" spans="1:29" ht="14.25">
      <c r="A76" s="11" t="s">
        <v>1210</v>
      </c>
      <c r="B76" t="s">
        <v>1200</v>
      </c>
      <c r="C76" t="s">
        <v>1211</v>
      </c>
      <c r="D76" t="s">
        <v>1453</v>
      </c>
      <c r="E76" t="s">
        <v>1454</v>
      </c>
      <c r="F76" s="2">
        <v>37711</v>
      </c>
      <c r="G76" s="10">
        <f t="shared" si="1"/>
        <v>2003</v>
      </c>
      <c r="I76" t="s">
        <v>1212</v>
      </c>
      <c r="J76">
        <v>12.31</v>
      </c>
      <c r="K76" t="s">
        <v>1457</v>
      </c>
      <c r="L76">
        <v>150</v>
      </c>
      <c r="M76" t="s">
        <v>1458</v>
      </c>
      <c r="N76" t="s">
        <v>1213</v>
      </c>
      <c r="P76" t="s">
        <v>877</v>
      </c>
      <c r="Q76" t="s">
        <v>1461</v>
      </c>
      <c r="R76" t="s">
        <v>2322</v>
      </c>
      <c r="S76">
        <v>14.9</v>
      </c>
      <c r="T76" t="s">
        <v>1503</v>
      </c>
      <c r="U76" t="s">
        <v>922</v>
      </c>
      <c r="Z76">
        <v>0.1</v>
      </c>
      <c r="AA76" t="s">
        <v>1464</v>
      </c>
      <c r="AC76" t="s">
        <v>1465</v>
      </c>
    </row>
    <row r="77" spans="1:29" ht="14.25">
      <c r="A77" s="11" t="s">
        <v>1199</v>
      </c>
      <c r="B77" t="s">
        <v>1200</v>
      </c>
      <c r="C77" t="s">
        <v>1201</v>
      </c>
      <c r="D77" t="s">
        <v>1453</v>
      </c>
      <c r="E77" t="s">
        <v>1454</v>
      </c>
      <c r="F77" s="2">
        <v>37711</v>
      </c>
      <c r="G77" s="10">
        <f t="shared" si="1"/>
        <v>2003</v>
      </c>
      <c r="H77" t="s">
        <v>1202</v>
      </c>
      <c r="I77" t="s">
        <v>1324</v>
      </c>
      <c r="J77">
        <v>12.31</v>
      </c>
      <c r="K77" t="s">
        <v>1457</v>
      </c>
      <c r="L77">
        <v>150.6</v>
      </c>
      <c r="M77" t="s">
        <v>1458</v>
      </c>
      <c r="N77" t="s">
        <v>1325</v>
      </c>
      <c r="P77" t="s">
        <v>877</v>
      </c>
      <c r="Q77" t="s">
        <v>1461</v>
      </c>
      <c r="R77" t="s">
        <v>1134</v>
      </c>
      <c r="S77">
        <v>14.9</v>
      </c>
      <c r="T77" t="s">
        <v>1503</v>
      </c>
      <c r="Z77">
        <v>0.1</v>
      </c>
      <c r="AA77" t="s">
        <v>1464</v>
      </c>
      <c r="AB77" t="s">
        <v>1482</v>
      </c>
      <c r="AC77" t="s">
        <v>1465</v>
      </c>
    </row>
    <row r="78" spans="1:29" ht="14.25">
      <c r="A78" s="11" t="s">
        <v>365</v>
      </c>
      <c r="B78" t="s">
        <v>366</v>
      </c>
      <c r="C78" t="s">
        <v>367</v>
      </c>
      <c r="D78" t="s">
        <v>769</v>
      </c>
      <c r="E78" t="s">
        <v>770</v>
      </c>
      <c r="F78" s="2">
        <v>37847</v>
      </c>
      <c r="G78" s="10">
        <f t="shared" si="1"/>
        <v>2003</v>
      </c>
      <c r="H78" t="s">
        <v>368</v>
      </c>
      <c r="I78" t="s">
        <v>369</v>
      </c>
      <c r="J78">
        <v>12.31</v>
      </c>
      <c r="K78" t="s">
        <v>1457</v>
      </c>
      <c r="L78">
        <v>140</v>
      </c>
      <c r="M78" t="s">
        <v>1458</v>
      </c>
      <c r="N78" t="s">
        <v>370</v>
      </c>
      <c r="P78" t="s">
        <v>877</v>
      </c>
      <c r="Q78" t="s">
        <v>1468</v>
      </c>
      <c r="S78">
        <v>18.4</v>
      </c>
      <c r="T78" t="s">
        <v>1503</v>
      </c>
      <c r="Z78">
        <v>0.13</v>
      </c>
      <c r="AA78" t="s">
        <v>1464</v>
      </c>
      <c r="AB78" t="s">
        <v>1482</v>
      </c>
      <c r="AC78" t="s">
        <v>376</v>
      </c>
    </row>
    <row r="79" spans="1:29" ht="14.25">
      <c r="A79" s="11" t="s">
        <v>1341</v>
      </c>
      <c r="B79" t="s">
        <v>1342</v>
      </c>
      <c r="C79" t="s">
        <v>1343</v>
      </c>
      <c r="D79" t="s">
        <v>1244</v>
      </c>
      <c r="E79" t="s">
        <v>1245</v>
      </c>
      <c r="F79" s="2">
        <v>37903</v>
      </c>
      <c r="G79" s="10">
        <f t="shared" si="1"/>
        <v>2003</v>
      </c>
      <c r="H79" t="s">
        <v>1344</v>
      </c>
      <c r="I79" t="s">
        <v>1345</v>
      </c>
      <c r="J79">
        <v>12.39</v>
      </c>
      <c r="K79" t="s">
        <v>1279</v>
      </c>
      <c r="L79">
        <v>147</v>
      </c>
      <c r="M79" t="s">
        <v>1458</v>
      </c>
      <c r="N79" t="s">
        <v>1346</v>
      </c>
      <c r="P79" t="s">
        <v>877</v>
      </c>
      <c r="Q79" t="s">
        <v>1461</v>
      </c>
      <c r="R79" t="s">
        <v>354</v>
      </c>
      <c r="S79">
        <v>9.27</v>
      </c>
      <c r="T79" t="s">
        <v>1503</v>
      </c>
      <c r="W79">
        <v>40.6</v>
      </c>
      <c r="X79" t="s">
        <v>1463</v>
      </c>
      <c r="Z79">
        <v>0.063</v>
      </c>
      <c r="AA79" t="s">
        <v>1464</v>
      </c>
      <c r="AB79" t="s">
        <v>355</v>
      </c>
      <c r="AC79" t="s">
        <v>356</v>
      </c>
    </row>
    <row r="80" spans="1:29" ht="14.25">
      <c r="A80" s="11" t="s">
        <v>1341</v>
      </c>
      <c r="B80" t="s">
        <v>1342</v>
      </c>
      <c r="C80" t="s">
        <v>1343</v>
      </c>
      <c r="D80" t="s">
        <v>1244</v>
      </c>
      <c r="E80" t="s">
        <v>1245</v>
      </c>
      <c r="F80" s="2">
        <v>37903</v>
      </c>
      <c r="G80" s="10">
        <f t="shared" si="1"/>
        <v>2003</v>
      </c>
      <c r="H80" t="s">
        <v>1344</v>
      </c>
      <c r="I80" t="s">
        <v>1349</v>
      </c>
      <c r="J80">
        <v>12.39</v>
      </c>
      <c r="K80" t="s">
        <v>1279</v>
      </c>
      <c r="L80">
        <v>116</v>
      </c>
      <c r="M80" t="s">
        <v>1458</v>
      </c>
      <c r="N80" t="s">
        <v>1350</v>
      </c>
      <c r="P80" t="s">
        <v>877</v>
      </c>
      <c r="Q80" t="s">
        <v>1461</v>
      </c>
      <c r="R80" t="s">
        <v>1134</v>
      </c>
      <c r="S80">
        <v>8.28</v>
      </c>
      <c r="T80" t="s">
        <v>1503</v>
      </c>
      <c r="W80">
        <v>36.3</v>
      </c>
      <c r="X80" t="s">
        <v>1463</v>
      </c>
      <c r="Z80">
        <v>0.07</v>
      </c>
      <c r="AA80" t="s">
        <v>1464</v>
      </c>
      <c r="AB80" t="s">
        <v>1347</v>
      </c>
      <c r="AC80" t="s">
        <v>356</v>
      </c>
    </row>
    <row r="81" spans="1:29" ht="14.25">
      <c r="A81" s="11" t="s">
        <v>326</v>
      </c>
      <c r="B81" t="s">
        <v>327</v>
      </c>
      <c r="C81" t="s">
        <v>328</v>
      </c>
      <c r="D81" t="s">
        <v>2522</v>
      </c>
      <c r="E81" t="s">
        <v>2523</v>
      </c>
      <c r="F81" s="2">
        <v>38048</v>
      </c>
      <c r="G81" s="10">
        <f t="shared" si="1"/>
        <v>2004</v>
      </c>
      <c r="H81" t="s">
        <v>329</v>
      </c>
      <c r="I81" t="s">
        <v>1204</v>
      </c>
      <c r="J81">
        <v>12.31</v>
      </c>
      <c r="K81" t="s">
        <v>1457</v>
      </c>
      <c r="L81">
        <v>225</v>
      </c>
      <c r="M81" t="s">
        <v>1526</v>
      </c>
      <c r="N81" t="s">
        <v>332</v>
      </c>
      <c r="P81" t="s">
        <v>877</v>
      </c>
      <c r="Q81" t="s">
        <v>1461</v>
      </c>
      <c r="R81" t="s">
        <v>333</v>
      </c>
      <c r="S81">
        <v>0.04</v>
      </c>
      <c r="T81" t="s">
        <v>1464</v>
      </c>
      <c r="U81" t="s">
        <v>331</v>
      </c>
      <c r="V81" t="s">
        <v>965</v>
      </c>
      <c r="Z81">
        <v>0.04</v>
      </c>
      <c r="AA81" t="s">
        <v>1464</v>
      </c>
      <c r="AB81" t="s">
        <v>331</v>
      </c>
      <c r="AC81" t="s">
        <v>334</v>
      </c>
    </row>
    <row r="82" spans="1:29" ht="14.25">
      <c r="A82" s="11" t="s">
        <v>1370</v>
      </c>
      <c r="B82" t="s">
        <v>1371</v>
      </c>
      <c r="C82" t="s">
        <v>1372</v>
      </c>
      <c r="D82" t="s">
        <v>909</v>
      </c>
      <c r="E82" t="s">
        <v>1373</v>
      </c>
      <c r="F82" s="2">
        <v>38134</v>
      </c>
      <c r="G82" s="10">
        <f t="shared" si="1"/>
        <v>2004</v>
      </c>
      <c r="H82" t="s">
        <v>1374</v>
      </c>
      <c r="I82" t="s">
        <v>1375</v>
      </c>
      <c r="J82">
        <v>12.31</v>
      </c>
      <c r="K82" t="s">
        <v>1457</v>
      </c>
      <c r="L82">
        <v>238</v>
      </c>
      <c r="M82" t="s">
        <v>1458</v>
      </c>
      <c r="N82" t="s">
        <v>1376</v>
      </c>
      <c r="P82" t="s">
        <v>877</v>
      </c>
      <c r="Q82" t="s">
        <v>1468</v>
      </c>
      <c r="S82">
        <v>20</v>
      </c>
      <c r="T82" t="s">
        <v>1503</v>
      </c>
      <c r="U82" t="s">
        <v>2591</v>
      </c>
      <c r="V82" t="s">
        <v>506</v>
      </c>
      <c r="W82">
        <v>87.6</v>
      </c>
      <c r="X82" t="s">
        <v>1463</v>
      </c>
      <c r="Y82" t="s">
        <v>323</v>
      </c>
      <c r="Z82">
        <v>0.084</v>
      </c>
      <c r="AA82" t="s">
        <v>1464</v>
      </c>
      <c r="AC82" t="s">
        <v>1465</v>
      </c>
    </row>
    <row r="83" spans="1:29" ht="14.25">
      <c r="A83" s="11" t="s">
        <v>766</v>
      </c>
      <c r="B83" t="s">
        <v>767</v>
      </c>
      <c r="C83" t="s">
        <v>768</v>
      </c>
      <c r="D83" t="s">
        <v>769</v>
      </c>
      <c r="E83" t="s">
        <v>770</v>
      </c>
      <c r="F83" s="2">
        <v>38279</v>
      </c>
      <c r="G83" s="10">
        <f t="shared" si="1"/>
        <v>2004</v>
      </c>
      <c r="H83" t="s">
        <v>771</v>
      </c>
      <c r="I83" t="s">
        <v>1379</v>
      </c>
      <c r="J83">
        <v>12.31</v>
      </c>
      <c r="K83" t="s">
        <v>1457</v>
      </c>
      <c r="L83">
        <v>229.8</v>
      </c>
      <c r="M83" t="s">
        <v>1458</v>
      </c>
      <c r="N83" t="s">
        <v>297</v>
      </c>
      <c r="P83" t="s">
        <v>877</v>
      </c>
      <c r="Q83" t="s">
        <v>1461</v>
      </c>
      <c r="R83" t="s">
        <v>301</v>
      </c>
      <c r="S83">
        <v>0.08</v>
      </c>
      <c r="T83" t="s">
        <v>1464</v>
      </c>
      <c r="U83" t="s">
        <v>1381</v>
      </c>
      <c r="W83">
        <v>18.4</v>
      </c>
      <c r="X83" t="s">
        <v>1503</v>
      </c>
      <c r="Z83">
        <v>0.08</v>
      </c>
      <c r="AA83" t="s">
        <v>1464</v>
      </c>
      <c r="AC83" t="s">
        <v>1465</v>
      </c>
    </row>
    <row r="84" spans="1:29" ht="14.25">
      <c r="A84" s="11" t="s">
        <v>284</v>
      </c>
      <c r="B84" t="s">
        <v>285</v>
      </c>
      <c r="C84" t="s">
        <v>286</v>
      </c>
      <c r="D84" t="s">
        <v>1510</v>
      </c>
      <c r="E84" t="s">
        <v>1511</v>
      </c>
      <c r="F84" s="2">
        <v>38315</v>
      </c>
      <c r="G84" s="10">
        <f t="shared" si="1"/>
        <v>2004</v>
      </c>
      <c r="H84" t="s">
        <v>287</v>
      </c>
      <c r="I84" t="s">
        <v>290</v>
      </c>
      <c r="J84">
        <v>12.31</v>
      </c>
      <c r="L84">
        <v>108</v>
      </c>
      <c r="M84" t="s">
        <v>1458</v>
      </c>
      <c r="P84" t="s">
        <v>877</v>
      </c>
      <c r="Q84" t="s">
        <v>1461</v>
      </c>
      <c r="R84" t="s">
        <v>906</v>
      </c>
      <c r="S84">
        <v>9.47</v>
      </c>
      <c r="T84" t="s">
        <v>1503</v>
      </c>
      <c r="U84" t="s">
        <v>1517</v>
      </c>
      <c r="V84" t="s">
        <v>505</v>
      </c>
      <c r="W84">
        <v>31.22</v>
      </c>
      <c r="X84" t="s">
        <v>1463</v>
      </c>
      <c r="Y84" t="s">
        <v>1519</v>
      </c>
      <c r="Z84">
        <v>80</v>
      </c>
      <c r="AA84" t="s">
        <v>294</v>
      </c>
      <c r="AC84" t="s">
        <v>295</v>
      </c>
    </row>
    <row r="85" spans="1:29" ht="14.25">
      <c r="A85" s="11" t="s">
        <v>274</v>
      </c>
      <c r="B85" t="s">
        <v>275</v>
      </c>
      <c r="C85" t="s">
        <v>276</v>
      </c>
      <c r="D85" t="s">
        <v>1474</v>
      </c>
      <c r="E85" t="s">
        <v>1475</v>
      </c>
      <c r="F85" s="2">
        <v>38358</v>
      </c>
      <c r="G85" s="10">
        <f t="shared" si="1"/>
        <v>2005</v>
      </c>
      <c r="H85" t="s">
        <v>277</v>
      </c>
      <c r="I85" t="s">
        <v>1204</v>
      </c>
      <c r="J85">
        <v>12.31</v>
      </c>
      <c r="K85" t="s">
        <v>1457</v>
      </c>
      <c r="L85">
        <v>417904</v>
      </c>
      <c r="M85" t="s">
        <v>278</v>
      </c>
      <c r="N85" t="s">
        <v>281</v>
      </c>
      <c r="P85" t="s">
        <v>877</v>
      </c>
      <c r="Q85" t="s">
        <v>582</v>
      </c>
      <c r="R85" t="s">
        <v>1898</v>
      </c>
      <c r="S85">
        <v>0.038</v>
      </c>
      <c r="T85" t="s">
        <v>1464</v>
      </c>
      <c r="U85" t="s">
        <v>279</v>
      </c>
      <c r="Z85">
        <v>0.038</v>
      </c>
      <c r="AA85" t="s">
        <v>1464</v>
      </c>
      <c r="AC85" t="s">
        <v>1465</v>
      </c>
    </row>
    <row r="86" spans="1:29" ht="14.25">
      <c r="A86" s="11" t="s">
        <v>611</v>
      </c>
      <c r="B86" t="s">
        <v>612</v>
      </c>
      <c r="C86" t="s">
        <v>613</v>
      </c>
      <c r="D86" t="s">
        <v>614</v>
      </c>
      <c r="E86" t="s">
        <v>615</v>
      </c>
      <c r="F86" s="2">
        <v>38456</v>
      </c>
      <c r="G86" s="10">
        <f t="shared" si="1"/>
        <v>2005</v>
      </c>
      <c r="H86" t="s">
        <v>616</v>
      </c>
      <c r="I86" t="s">
        <v>1383</v>
      </c>
      <c r="J86">
        <v>12.39</v>
      </c>
      <c r="K86" t="s">
        <v>1384</v>
      </c>
      <c r="L86">
        <v>101</v>
      </c>
      <c r="M86" t="s">
        <v>1458</v>
      </c>
      <c r="N86" t="s">
        <v>1385</v>
      </c>
      <c r="P86" t="s">
        <v>877</v>
      </c>
      <c r="Q86" t="s">
        <v>1468</v>
      </c>
      <c r="S86">
        <v>0.04</v>
      </c>
      <c r="T86" t="s">
        <v>1464</v>
      </c>
      <c r="U86" t="s">
        <v>1386</v>
      </c>
      <c r="Z86">
        <v>0.04</v>
      </c>
      <c r="AA86" t="s">
        <v>1464</v>
      </c>
      <c r="AC86" t="s">
        <v>1465</v>
      </c>
    </row>
    <row r="87" spans="1:29" ht="14.25">
      <c r="A87" s="11" t="s">
        <v>611</v>
      </c>
      <c r="B87" t="s">
        <v>612</v>
      </c>
      <c r="C87" t="s">
        <v>613</v>
      </c>
      <c r="D87" t="s">
        <v>614</v>
      </c>
      <c r="E87" t="s">
        <v>615</v>
      </c>
      <c r="F87" s="2">
        <v>38456</v>
      </c>
      <c r="G87" s="10">
        <f t="shared" si="1"/>
        <v>2005</v>
      </c>
      <c r="H87" t="s">
        <v>616</v>
      </c>
      <c r="I87" t="s">
        <v>1387</v>
      </c>
      <c r="J87">
        <v>12.39</v>
      </c>
      <c r="K87" t="s">
        <v>1384</v>
      </c>
      <c r="L87">
        <v>211</v>
      </c>
      <c r="M87" t="s">
        <v>1458</v>
      </c>
      <c r="N87" t="s">
        <v>1388</v>
      </c>
      <c r="P87" t="s">
        <v>877</v>
      </c>
      <c r="Q87" t="s">
        <v>1468</v>
      </c>
      <c r="S87">
        <v>0.04</v>
      </c>
      <c r="T87" t="s">
        <v>1464</v>
      </c>
      <c r="U87" t="s">
        <v>1386</v>
      </c>
      <c r="Z87">
        <v>0.04</v>
      </c>
      <c r="AA87" t="s">
        <v>1464</v>
      </c>
      <c r="AC87" t="s">
        <v>1465</v>
      </c>
    </row>
    <row r="88" spans="1:29" ht="14.25">
      <c r="A88" s="11" t="s">
        <v>611</v>
      </c>
      <c r="B88" t="s">
        <v>612</v>
      </c>
      <c r="C88" t="s">
        <v>613</v>
      </c>
      <c r="D88" t="s">
        <v>614</v>
      </c>
      <c r="E88" t="s">
        <v>615</v>
      </c>
      <c r="F88" s="2">
        <v>38456</v>
      </c>
      <c r="G88" s="10">
        <f t="shared" si="1"/>
        <v>2005</v>
      </c>
      <c r="H88" t="s">
        <v>616</v>
      </c>
      <c r="I88" t="s">
        <v>1390</v>
      </c>
      <c r="J88">
        <v>12.39</v>
      </c>
      <c r="K88" t="s">
        <v>1391</v>
      </c>
      <c r="L88">
        <v>122</v>
      </c>
      <c r="M88" t="s">
        <v>1458</v>
      </c>
      <c r="N88" t="s">
        <v>1392</v>
      </c>
      <c r="P88" t="s">
        <v>877</v>
      </c>
      <c r="Q88" t="s">
        <v>1468</v>
      </c>
      <c r="S88">
        <v>0.04</v>
      </c>
      <c r="T88" t="s">
        <v>1464</v>
      </c>
      <c r="U88" t="s">
        <v>620</v>
      </c>
      <c r="V88" t="s">
        <v>519</v>
      </c>
      <c r="AC88" t="s">
        <v>1465</v>
      </c>
    </row>
    <row r="89" spans="1:29" ht="14.25">
      <c r="A89" s="11" t="s">
        <v>611</v>
      </c>
      <c r="B89" t="s">
        <v>612</v>
      </c>
      <c r="C89" t="s">
        <v>613</v>
      </c>
      <c r="D89" t="s">
        <v>614</v>
      </c>
      <c r="E89" t="s">
        <v>615</v>
      </c>
      <c r="F89" s="2">
        <v>38456</v>
      </c>
      <c r="G89" s="10">
        <f t="shared" si="1"/>
        <v>2005</v>
      </c>
      <c r="H89" t="s">
        <v>616</v>
      </c>
      <c r="I89" t="s">
        <v>1393</v>
      </c>
      <c r="J89">
        <v>12.39</v>
      </c>
      <c r="K89" t="s">
        <v>1391</v>
      </c>
      <c r="L89">
        <v>192</v>
      </c>
      <c r="M89" t="s">
        <v>1458</v>
      </c>
      <c r="N89" t="s">
        <v>1394</v>
      </c>
      <c r="P89" t="s">
        <v>877</v>
      </c>
      <c r="Q89" t="s">
        <v>1468</v>
      </c>
      <c r="S89">
        <v>0.04</v>
      </c>
      <c r="T89" t="s">
        <v>1464</v>
      </c>
      <c r="U89" t="s">
        <v>620</v>
      </c>
      <c r="V89" t="s">
        <v>519</v>
      </c>
      <c r="Z89">
        <v>0.04</v>
      </c>
      <c r="AA89" t="s">
        <v>1464</v>
      </c>
      <c r="AC89" t="s">
        <v>1465</v>
      </c>
    </row>
    <row r="90" spans="1:29" ht="14.25">
      <c r="A90" s="11" t="s">
        <v>611</v>
      </c>
      <c r="B90" t="s">
        <v>612</v>
      </c>
      <c r="C90" t="s">
        <v>613</v>
      </c>
      <c r="D90" t="s">
        <v>614</v>
      </c>
      <c r="E90" t="s">
        <v>615</v>
      </c>
      <c r="F90" s="2">
        <v>38456</v>
      </c>
      <c r="G90" s="10">
        <f t="shared" si="1"/>
        <v>2005</v>
      </c>
      <c r="H90" t="s">
        <v>616</v>
      </c>
      <c r="I90" t="s">
        <v>1396</v>
      </c>
      <c r="J90">
        <v>12.39</v>
      </c>
      <c r="K90" t="s">
        <v>628</v>
      </c>
      <c r="L90">
        <v>129</v>
      </c>
      <c r="M90" t="s">
        <v>1458</v>
      </c>
      <c r="N90" t="s">
        <v>1397</v>
      </c>
      <c r="P90" t="s">
        <v>877</v>
      </c>
      <c r="Q90" t="s">
        <v>1468</v>
      </c>
      <c r="S90">
        <v>0.04</v>
      </c>
      <c r="T90" t="s">
        <v>1464</v>
      </c>
      <c r="U90" t="s">
        <v>620</v>
      </c>
      <c r="V90" t="s">
        <v>436</v>
      </c>
      <c r="Z90">
        <v>0.04</v>
      </c>
      <c r="AA90" t="s">
        <v>1464</v>
      </c>
      <c r="AC90" t="s">
        <v>1465</v>
      </c>
    </row>
    <row r="91" spans="1:29" ht="14.25">
      <c r="A91" s="11" t="s">
        <v>611</v>
      </c>
      <c r="B91" t="s">
        <v>612</v>
      </c>
      <c r="C91" t="s">
        <v>613</v>
      </c>
      <c r="D91" t="s">
        <v>614</v>
      </c>
      <c r="E91" t="s">
        <v>615</v>
      </c>
      <c r="F91" s="2">
        <v>38456</v>
      </c>
      <c r="G91" s="10">
        <f t="shared" si="1"/>
        <v>2005</v>
      </c>
      <c r="H91" t="s">
        <v>616</v>
      </c>
      <c r="I91" t="s">
        <v>1398</v>
      </c>
      <c r="J91">
        <v>12.39</v>
      </c>
      <c r="K91" t="s">
        <v>628</v>
      </c>
      <c r="L91">
        <v>117</v>
      </c>
      <c r="M91" t="s">
        <v>1458</v>
      </c>
      <c r="N91" t="s">
        <v>1399</v>
      </c>
      <c r="P91" t="s">
        <v>877</v>
      </c>
      <c r="Q91" t="s">
        <v>1468</v>
      </c>
      <c r="S91">
        <v>0.04</v>
      </c>
      <c r="T91" t="s">
        <v>1464</v>
      </c>
      <c r="U91" t="s">
        <v>620</v>
      </c>
      <c r="V91" t="s">
        <v>436</v>
      </c>
      <c r="Z91">
        <v>0.04</v>
      </c>
      <c r="AA91" t="s">
        <v>1464</v>
      </c>
      <c r="AC91" t="s">
        <v>1465</v>
      </c>
    </row>
    <row r="92" spans="1:29" ht="14.25">
      <c r="A92" s="11" t="s">
        <v>611</v>
      </c>
      <c r="B92" t="s">
        <v>612</v>
      </c>
      <c r="C92" t="s">
        <v>613</v>
      </c>
      <c r="D92" t="s">
        <v>614</v>
      </c>
      <c r="E92" t="s">
        <v>615</v>
      </c>
      <c r="F92" s="2">
        <v>38456</v>
      </c>
      <c r="G92" s="10">
        <f t="shared" si="1"/>
        <v>2005</v>
      </c>
      <c r="H92" t="s">
        <v>616</v>
      </c>
      <c r="I92" t="s">
        <v>1400</v>
      </c>
      <c r="J92">
        <v>12.39</v>
      </c>
      <c r="K92" t="s">
        <v>1391</v>
      </c>
      <c r="L92">
        <v>222</v>
      </c>
      <c r="M92" t="s">
        <v>1458</v>
      </c>
      <c r="N92" t="s">
        <v>1401</v>
      </c>
      <c r="P92" t="s">
        <v>877</v>
      </c>
      <c r="Q92" t="s">
        <v>1468</v>
      </c>
      <c r="S92">
        <v>0.04</v>
      </c>
      <c r="T92" t="s">
        <v>1464</v>
      </c>
      <c r="U92" t="s">
        <v>620</v>
      </c>
      <c r="V92" t="s">
        <v>436</v>
      </c>
      <c r="AB92" t="s">
        <v>586</v>
      </c>
      <c r="AC92" t="s">
        <v>1465</v>
      </c>
    </row>
    <row r="93" spans="1:29" ht="14.25">
      <c r="A93" s="11" t="s">
        <v>645</v>
      </c>
      <c r="B93" t="s">
        <v>646</v>
      </c>
      <c r="C93" t="s">
        <v>647</v>
      </c>
      <c r="D93" t="s">
        <v>1497</v>
      </c>
      <c r="E93" t="s">
        <v>1498</v>
      </c>
      <c r="F93" s="2">
        <v>38462</v>
      </c>
      <c r="G93" s="10">
        <f t="shared" si="1"/>
        <v>2005</v>
      </c>
      <c r="I93" t="s">
        <v>1402</v>
      </c>
      <c r="J93">
        <v>12.39</v>
      </c>
      <c r="K93" t="s">
        <v>547</v>
      </c>
      <c r="L93">
        <v>82</v>
      </c>
      <c r="M93" t="s">
        <v>1458</v>
      </c>
      <c r="N93" t="s">
        <v>423</v>
      </c>
      <c r="P93" t="s">
        <v>877</v>
      </c>
      <c r="Q93" t="s">
        <v>1468</v>
      </c>
      <c r="S93">
        <v>6.8</v>
      </c>
      <c r="T93" t="s">
        <v>1503</v>
      </c>
      <c r="W93">
        <v>29.7</v>
      </c>
      <c r="X93" t="s">
        <v>1463</v>
      </c>
      <c r="AC93" t="s">
        <v>1465</v>
      </c>
    </row>
    <row r="94" spans="1:29" ht="14.25">
      <c r="A94" s="11" t="s">
        <v>653</v>
      </c>
      <c r="B94" t="s">
        <v>654</v>
      </c>
      <c r="C94" t="s">
        <v>655</v>
      </c>
      <c r="D94" t="s">
        <v>1497</v>
      </c>
      <c r="E94" t="s">
        <v>1498</v>
      </c>
      <c r="F94" s="2">
        <v>38477</v>
      </c>
      <c r="G94" s="10">
        <f t="shared" si="1"/>
        <v>2005</v>
      </c>
      <c r="H94" t="s">
        <v>422</v>
      </c>
      <c r="I94" t="s">
        <v>1403</v>
      </c>
      <c r="J94">
        <v>12.39</v>
      </c>
      <c r="K94" t="s">
        <v>1404</v>
      </c>
      <c r="L94">
        <v>1.8</v>
      </c>
      <c r="M94" t="s">
        <v>919</v>
      </c>
      <c r="P94" t="s">
        <v>877</v>
      </c>
      <c r="Q94" t="s">
        <v>1468</v>
      </c>
      <c r="S94">
        <v>0.02</v>
      </c>
      <c r="T94" t="s">
        <v>1503</v>
      </c>
      <c r="W94">
        <v>0.64</v>
      </c>
      <c r="X94" t="s">
        <v>1463</v>
      </c>
      <c r="AC94" t="s">
        <v>1465</v>
      </c>
    </row>
    <row r="95" spans="1:29" ht="14.25">
      <c r="A95" s="11" t="s">
        <v>656</v>
      </c>
      <c r="B95" t="s">
        <v>657</v>
      </c>
      <c r="C95" t="s">
        <v>658</v>
      </c>
      <c r="D95" t="s">
        <v>1497</v>
      </c>
      <c r="E95" t="s">
        <v>1498</v>
      </c>
      <c r="F95" s="2">
        <v>38481</v>
      </c>
      <c r="G95" s="10">
        <f t="shared" si="1"/>
        <v>2005</v>
      </c>
      <c r="I95" t="s">
        <v>1405</v>
      </c>
      <c r="J95">
        <v>12.39</v>
      </c>
      <c r="K95" t="s">
        <v>1514</v>
      </c>
      <c r="L95">
        <v>250</v>
      </c>
      <c r="M95" t="s">
        <v>1406</v>
      </c>
      <c r="P95" t="s">
        <v>877</v>
      </c>
      <c r="Q95" t="s">
        <v>1468</v>
      </c>
      <c r="S95">
        <v>8.75</v>
      </c>
      <c r="T95" t="s">
        <v>1503</v>
      </c>
      <c r="V95" t="s">
        <v>965</v>
      </c>
      <c r="W95">
        <v>28.47</v>
      </c>
      <c r="X95" t="s">
        <v>1463</v>
      </c>
      <c r="AC95" t="s">
        <v>1465</v>
      </c>
    </row>
    <row r="96" spans="1:29" ht="14.25">
      <c r="A96" s="11" t="s">
        <v>656</v>
      </c>
      <c r="B96" t="s">
        <v>657</v>
      </c>
      <c r="C96" t="s">
        <v>658</v>
      </c>
      <c r="D96" t="s">
        <v>1497</v>
      </c>
      <c r="E96" t="s">
        <v>1498</v>
      </c>
      <c r="F96" s="2">
        <v>38481</v>
      </c>
      <c r="G96" s="10">
        <f t="shared" si="1"/>
        <v>2005</v>
      </c>
      <c r="I96" t="s">
        <v>1407</v>
      </c>
      <c r="J96">
        <v>12.39</v>
      </c>
      <c r="K96" t="s">
        <v>1514</v>
      </c>
      <c r="L96">
        <v>250</v>
      </c>
      <c r="M96" t="s">
        <v>1408</v>
      </c>
      <c r="P96" t="s">
        <v>877</v>
      </c>
      <c r="Q96" t="s">
        <v>1468</v>
      </c>
      <c r="S96">
        <v>1.02</v>
      </c>
      <c r="T96" t="s">
        <v>1503</v>
      </c>
      <c r="V96" t="s">
        <v>965</v>
      </c>
      <c r="W96">
        <v>4.47</v>
      </c>
      <c r="X96" t="s">
        <v>1463</v>
      </c>
      <c r="AC96" t="s">
        <v>1465</v>
      </c>
    </row>
    <row r="97" spans="1:29" ht="14.25">
      <c r="A97" s="11" t="s">
        <v>1409</v>
      </c>
      <c r="B97" t="s">
        <v>1410</v>
      </c>
      <c r="C97" t="s">
        <v>1411</v>
      </c>
      <c r="D97" t="s">
        <v>1510</v>
      </c>
      <c r="E97" t="s">
        <v>1511</v>
      </c>
      <c r="F97" s="2">
        <v>38560</v>
      </c>
      <c r="G97" s="10">
        <f t="shared" si="1"/>
        <v>2005</v>
      </c>
      <c r="H97" t="s">
        <v>1412</v>
      </c>
      <c r="I97" t="s">
        <v>1413</v>
      </c>
      <c r="J97">
        <v>12.39</v>
      </c>
      <c r="L97">
        <v>250</v>
      </c>
      <c r="M97" t="s">
        <v>1458</v>
      </c>
      <c r="P97" t="s">
        <v>877</v>
      </c>
      <c r="Q97" t="s">
        <v>1461</v>
      </c>
      <c r="R97" t="s">
        <v>421</v>
      </c>
      <c r="S97">
        <v>0.036</v>
      </c>
      <c r="T97" t="s">
        <v>1464</v>
      </c>
      <c r="V97" t="s">
        <v>505</v>
      </c>
      <c r="Z97">
        <v>0.036</v>
      </c>
      <c r="AA97" t="s">
        <v>1464</v>
      </c>
      <c r="AB97" t="s">
        <v>1836</v>
      </c>
      <c r="AC97" t="s">
        <v>1465</v>
      </c>
    </row>
    <row r="98" spans="1:29" ht="14.25">
      <c r="A98" s="11" t="s">
        <v>1409</v>
      </c>
      <c r="B98" t="s">
        <v>1410</v>
      </c>
      <c r="C98" t="s">
        <v>1411</v>
      </c>
      <c r="D98" t="s">
        <v>1510</v>
      </c>
      <c r="E98" t="s">
        <v>1511</v>
      </c>
      <c r="F98" s="2">
        <v>38560</v>
      </c>
      <c r="G98" s="10">
        <f t="shared" si="1"/>
        <v>2005</v>
      </c>
      <c r="H98" t="s">
        <v>1412</v>
      </c>
      <c r="I98" t="s">
        <v>1415</v>
      </c>
      <c r="J98">
        <v>12.39</v>
      </c>
      <c r="L98">
        <v>250</v>
      </c>
      <c r="M98" t="s">
        <v>1458</v>
      </c>
      <c r="P98" t="s">
        <v>877</v>
      </c>
      <c r="Q98" t="s">
        <v>1461</v>
      </c>
      <c r="R98" t="s">
        <v>2608</v>
      </c>
      <c r="S98">
        <v>0.036</v>
      </c>
      <c r="T98" t="s">
        <v>1464</v>
      </c>
      <c r="V98" t="s">
        <v>505</v>
      </c>
      <c r="Z98">
        <v>0.036</v>
      </c>
      <c r="AA98" t="s">
        <v>1464</v>
      </c>
      <c r="AB98" t="s">
        <v>1836</v>
      </c>
      <c r="AC98" t="s">
        <v>1465</v>
      </c>
    </row>
    <row r="99" spans="1:29" ht="14.25">
      <c r="A99" s="11" t="s">
        <v>1416</v>
      </c>
      <c r="B99" t="s">
        <v>1417</v>
      </c>
      <c r="C99" t="s">
        <v>1418</v>
      </c>
      <c r="D99" t="s">
        <v>1419</v>
      </c>
      <c r="E99" t="s">
        <v>1420</v>
      </c>
      <c r="F99" s="2">
        <v>38624</v>
      </c>
      <c r="G99" s="10">
        <f t="shared" si="1"/>
        <v>2005</v>
      </c>
      <c r="H99" t="s">
        <v>414</v>
      </c>
      <c r="I99" t="s">
        <v>1421</v>
      </c>
      <c r="J99">
        <v>12.31</v>
      </c>
      <c r="K99" t="s">
        <v>1457</v>
      </c>
      <c r="L99">
        <v>110.2</v>
      </c>
      <c r="M99" t="s">
        <v>1458</v>
      </c>
      <c r="P99" t="s">
        <v>877</v>
      </c>
      <c r="Q99" t="s">
        <v>1461</v>
      </c>
      <c r="R99" t="s">
        <v>1422</v>
      </c>
      <c r="S99">
        <v>9.08</v>
      </c>
      <c r="T99" t="s">
        <v>1503</v>
      </c>
      <c r="U99" t="s">
        <v>1423</v>
      </c>
      <c r="Z99">
        <v>0.0824</v>
      </c>
      <c r="AA99" t="s">
        <v>1464</v>
      </c>
      <c r="AB99" t="s">
        <v>1482</v>
      </c>
      <c r="AC99" t="s">
        <v>1465</v>
      </c>
    </row>
    <row r="100" spans="1:29" ht="14.25">
      <c r="A100" s="11" t="s">
        <v>1424</v>
      </c>
      <c r="B100" t="s">
        <v>1425</v>
      </c>
      <c r="D100" t="s">
        <v>577</v>
      </c>
      <c r="E100" t="s">
        <v>578</v>
      </c>
      <c r="F100" s="2">
        <v>38708</v>
      </c>
      <c r="G100" s="10">
        <f t="shared" si="1"/>
        <v>2005</v>
      </c>
      <c r="I100" t="s">
        <v>888</v>
      </c>
      <c r="J100">
        <v>12.31</v>
      </c>
      <c r="K100" t="s">
        <v>1457</v>
      </c>
      <c r="L100">
        <v>198</v>
      </c>
      <c r="M100" t="s">
        <v>1458</v>
      </c>
      <c r="N100" t="s">
        <v>1426</v>
      </c>
      <c r="P100" t="s">
        <v>877</v>
      </c>
      <c r="Q100" t="s">
        <v>1468</v>
      </c>
      <c r="S100">
        <v>0.04</v>
      </c>
      <c r="T100" t="s">
        <v>1464</v>
      </c>
      <c r="AC100" t="s">
        <v>1465</v>
      </c>
    </row>
    <row r="101" spans="1:29" ht="14.25">
      <c r="A101" s="11" t="s">
        <v>830</v>
      </c>
      <c r="B101" t="s">
        <v>831</v>
      </c>
      <c r="C101" t="s">
        <v>832</v>
      </c>
      <c r="D101" t="s">
        <v>1497</v>
      </c>
      <c r="E101" t="s">
        <v>1498</v>
      </c>
      <c r="F101" s="2">
        <v>38922</v>
      </c>
      <c r="G101" s="10">
        <f t="shared" si="1"/>
        <v>2006</v>
      </c>
      <c r="H101" t="s">
        <v>833</v>
      </c>
      <c r="I101" t="s">
        <v>1203</v>
      </c>
      <c r="J101">
        <v>12.31</v>
      </c>
      <c r="K101" t="s">
        <v>1457</v>
      </c>
      <c r="L101">
        <v>175</v>
      </c>
      <c r="M101" t="s">
        <v>1458</v>
      </c>
      <c r="P101" t="s">
        <v>877</v>
      </c>
      <c r="Q101" t="s">
        <v>1468</v>
      </c>
      <c r="S101">
        <v>6.1</v>
      </c>
      <c r="T101" t="s">
        <v>1503</v>
      </c>
      <c r="AC101" t="s">
        <v>1465</v>
      </c>
    </row>
    <row r="102" spans="1:29" ht="14.25">
      <c r="A102" s="11" t="s">
        <v>407</v>
      </c>
      <c r="B102" t="s">
        <v>408</v>
      </c>
      <c r="C102" t="s">
        <v>409</v>
      </c>
      <c r="D102" t="s">
        <v>1497</v>
      </c>
      <c r="E102" t="s">
        <v>1498</v>
      </c>
      <c r="F102" s="2">
        <v>38958</v>
      </c>
      <c r="G102" s="10">
        <f t="shared" si="1"/>
        <v>2006</v>
      </c>
      <c r="H102" t="s">
        <v>410</v>
      </c>
      <c r="I102" t="s">
        <v>411</v>
      </c>
      <c r="J102">
        <v>12.39</v>
      </c>
      <c r="N102" t="s">
        <v>412</v>
      </c>
      <c r="P102" t="s">
        <v>877</v>
      </c>
      <c r="Q102" t="s">
        <v>1468</v>
      </c>
      <c r="S102">
        <v>200.78</v>
      </c>
      <c r="T102" t="s">
        <v>1503</v>
      </c>
      <c r="W102">
        <v>879.41</v>
      </c>
      <c r="X102" t="s">
        <v>1463</v>
      </c>
      <c r="AC102" t="s">
        <v>1465</v>
      </c>
    </row>
    <row r="103" spans="1:29" ht="14.25">
      <c r="A103" s="11" t="s">
        <v>1427</v>
      </c>
      <c r="B103" t="s">
        <v>1428</v>
      </c>
      <c r="C103" t="s">
        <v>1428</v>
      </c>
      <c r="D103" t="s">
        <v>1429</v>
      </c>
      <c r="E103" t="s">
        <v>1430</v>
      </c>
      <c r="F103" s="2">
        <v>39015</v>
      </c>
      <c r="G103" s="10">
        <f t="shared" si="1"/>
        <v>2006</v>
      </c>
      <c r="H103" t="s">
        <v>1431</v>
      </c>
      <c r="I103" t="s">
        <v>1432</v>
      </c>
      <c r="J103">
        <v>12.31</v>
      </c>
      <c r="K103" t="s">
        <v>1433</v>
      </c>
      <c r="L103">
        <v>6.3</v>
      </c>
      <c r="M103" t="s">
        <v>1458</v>
      </c>
      <c r="N103" t="s">
        <v>406</v>
      </c>
      <c r="P103" t="s">
        <v>877</v>
      </c>
      <c r="Q103" t="s">
        <v>1468</v>
      </c>
      <c r="R103" t="s">
        <v>965</v>
      </c>
      <c r="S103">
        <v>0.13</v>
      </c>
      <c r="T103" t="s">
        <v>1503</v>
      </c>
      <c r="V103" t="s">
        <v>506</v>
      </c>
      <c r="W103">
        <v>0.14</v>
      </c>
      <c r="X103" t="s">
        <v>1463</v>
      </c>
      <c r="AC103" t="s">
        <v>1465</v>
      </c>
    </row>
    <row r="104" spans="1:29" ht="14.25">
      <c r="A104" s="11" t="s">
        <v>674</v>
      </c>
      <c r="B104" t="s">
        <v>675</v>
      </c>
      <c r="C104" t="s">
        <v>676</v>
      </c>
      <c r="D104" t="s">
        <v>1510</v>
      </c>
      <c r="E104" t="s">
        <v>1511</v>
      </c>
      <c r="F104" s="2">
        <v>39078</v>
      </c>
      <c r="G104" s="10">
        <f t="shared" si="1"/>
        <v>2006</v>
      </c>
      <c r="H104" t="s">
        <v>677</v>
      </c>
      <c r="I104" t="s">
        <v>1434</v>
      </c>
      <c r="J104">
        <v>12.39</v>
      </c>
      <c r="K104" t="s">
        <v>547</v>
      </c>
      <c r="L104">
        <v>155.2</v>
      </c>
      <c r="M104" t="s">
        <v>1435</v>
      </c>
      <c r="P104" t="s">
        <v>877</v>
      </c>
      <c r="Q104" t="s">
        <v>1461</v>
      </c>
      <c r="R104" t="s">
        <v>509</v>
      </c>
      <c r="V104" t="s">
        <v>505</v>
      </c>
      <c r="Z104">
        <v>0.04</v>
      </c>
      <c r="AA104" t="s">
        <v>3202</v>
      </c>
      <c r="AB104" t="s">
        <v>1641</v>
      </c>
      <c r="AC104" t="s">
        <v>1465</v>
      </c>
    </row>
    <row r="105" spans="1:29" ht="14.25">
      <c r="A105" s="11" t="s">
        <v>674</v>
      </c>
      <c r="B105" t="s">
        <v>675</v>
      </c>
      <c r="C105" t="s">
        <v>676</v>
      </c>
      <c r="D105" t="s">
        <v>1510</v>
      </c>
      <c r="E105" t="s">
        <v>1511</v>
      </c>
      <c r="F105" s="2">
        <v>39078</v>
      </c>
      <c r="G105" s="10">
        <f t="shared" si="1"/>
        <v>2006</v>
      </c>
      <c r="H105" t="s">
        <v>677</v>
      </c>
      <c r="I105" t="s">
        <v>1436</v>
      </c>
      <c r="J105">
        <v>12.39</v>
      </c>
      <c r="K105" t="s">
        <v>547</v>
      </c>
      <c r="N105" t="s">
        <v>1437</v>
      </c>
      <c r="P105" t="s">
        <v>877</v>
      </c>
      <c r="Q105" t="s">
        <v>1461</v>
      </c>
      <c r="R105" t="s">
        <v>509</v>
      </c>
      <c r="V105" t="s">
        <v>505</v>
      </c>
      <c r="Z105">
        <v>0.04</v>
      </c>
      <c r="AA105" t="s">
        <v>1464</v>
      </c>
      <c r="AB105" t="s">
        <v>1641</v>
      </c>
      <c r="AC105" t="s">
        <v>1465</v>
      </c>
    </row>
    <row r="106" spans="1:29" ht="14.25">
      <c r="A106" s="11" t="s">
        <v>674</v>
      </c>
      <c r="B106" t="s">
        <v>675</v>
      </c>
      <c r="C106" t="s">
        <v>676</v>
      </c>
      <c r="D106" t="s">
        <v>1510</v>
      </c>
      <c r="E106" t="s">
        <v>1511</v>
      </c>
      <c r="F106" s="2">
        <v>39078</v>
      </c>
      <c r="G106" s="10">
        <f t="shared" si="1"/>
        <v>2006</v>
      </c>
      <c r="H106" t="s">
        <v>677</v>
      </c>
      <c r="I106" t="s">
        <v>1438</v>
      </c>
      <c r="J106">
        <v>12.39</v>
      </c>
      <c r="K106" t="s">
        <v>547</v>
      </c>
      <c r="L106">
        <v>183.3</v>
      </c>
      <c r="M106" t="s">
        <v>1458</v>
      </c>
      <c r="P106" t="s">
        <v>877</v>
      </c>
      <c r="Q106" t="s">
        <v>1461</v>
      </c>
      <c r="R106" t="s">
        <v>509</v>
      </c>
      <c r="V106" t="s">
        <v>505</v>
      </c>
      <c r="Z106">
        <v>0.04</v>
      </c>
      <c r="AA106" t="s">
        <v>1464</v>
      </c>
      <c r="AB106" t="s">
        <v>1641</v>
      </c>
      <c r="AC106" t="s">
        <v>1465</v>
      </c>
    </row>
    <row r="107" spans="1:29" ht="14.25">
      <c r="A107" s="11" t="s">
        <v>691</v>
      </c>
      <c r="B107" t="s">
        <v>692</v>
      </c>
      <c r="C107" t="s">
        <v>693</v>
      </c>
      <c r="D107" t="s">
        <v>1510</v>
      </c>
      <c r="E107" t="s">
        <v>1511</v>
      </c>
      <c r="F107" s="2">
        <v>39121</v>
      </c>
      <c r="G107" s="10">
        <f t="shared" si="1"/>
        <v>2007</v>
      </c>
      <c r="H107" t="s">
        <v>694</v>
      </c>
      <c r="I107" t="s">
        <v>1439</v>
      </c>
      <c r="J107">
        <v>12.39</v>
      </c>
      <c r="K107" t="s">
        <v>547</v>
      </c>
      <c r="N107" t="s">
        <v>1440</v>
      </c>
      <c r="P107" t="s">
        <v>877</v>
      </c>
      <c r="Q107" t="s">
        <v>1461</v>
      </c>
      <c r="R107" t="s">
        <v>504</v>
      </c>
      <c r="S107">
        <v>0.08</v>
      </c>
      <c r="T107" t="s">
        <v>1464</v>
      </c>
      <c r="U107" t="s">
        <v>1559</v>
      </c>
      <c r="V107" t="s">
        <v>505</v>
      </c>
      <c r="AC107" t="s">
        <v>1465</v>
      </c>
    </row>
    <row r="108" spans="1:29" ht="14.25">
      <c r="A108" s="11" t="s">
        <v>701</v>
      </c>
      <c r="B108" t="s">
        <v>702</v>
      </c>
      <c r="C108" t="s">
        <v>703</v>
      </c>
      <c r="D108" t="s">
        <v>704</v>
      </c>
      <c r="E108" t="s">
        <v>705</v>
      </c>
      <c r="F108" s="2">
        <v>39210</v>
      </c>
      <c r="G108" s="10">
        <f t="shared" si="1"/>
        <v>2007</v>
      </c>
      <c r="H108" t="s">
        <v>706</v>
      </c>
      <c r="I108" t="s">
        <v>502</v>
      </c>
      <c r="J108">
        <v>12.39</v>
      </c>
      <c r="K108" t="s">
        <v>547</v>
      </c>
      <c r="L108">
        <v>160</v>
      </c>
      <c r="M108" t="s">
        <v>1458</v>
      </c>
      <c r="P108" t="s">
        <v>877</v>
      </c>
      <c r="Q108" t="s">
        <v>1468</v>
      </c>
      <c r="S108">
        <v>24.96</v>
      </c>
      <c r="T108" t="s">
        <v>1503</v>
      </c>
      <c r="U108" t="s">
        <v>501</v>
      </c>
      <c r="V108" t="s">
        <v>519</v>
      </c>
      <c r="W108">
        <v>24.53</v>
      </c>
      <c r="X108" t="s">
        <v>1463</v>
      </c>
      <c r="Y108" t="s">
        <v>709</v>
      </c>
      <c r="Z108">
        <v>50</v>
      </c>
      <c r="AA108" t="s">
        <v>1304</v>
      </c>
      <c r="AB108" t="s">
        <v>709</v>
      </c>
      <c r="AC108" t="s">
        <v>1465</v>
      </c>
    </row>
    <row r="109" spans="1:29" ht="14.25">
      <c r="A109" s="11" t="s">
        <v>472</v>
      </c>
      <c r="B109" t="s">
        <v>473</v>
      </c>
      <c r="C109" t="s">
        <v>473</v>
      </c>
      <c r="D109" t="s">
        <v>713</v>
      </c>
      <c r="E109" t="s">
        <v>714</v>
      </c>
      <c r="F109" s="2">
        <v>39302</v>
      </c>
      <c r="G109" s="10">
        <f t="shared" si="1"/>
        <v>2007</v>
      </c>
      <c r="H109" t="s">
        <v>474</v>
      </c>
      <c r="I109" t="s">
        <v>475</v>
      </c>
      <c r="J109">
        <v>12.3</v>
      </c>
      <c r="K109" t="s">
        <v>476</v>
      </c>
      <c r="L109">
        <v>250</v>
      </c>
      <c r="M109" t="s">
        <v>477</v>
      </c>
      <c r="N109" t="s">
        <v>478</v>
      </c>
      <c r="P109" t="s">
        <v>877</v>
      </c>
      <c r="Q109" t="s">
        <v>1468</v>
      </c>
      <c r="S109">
        <v>0.086</v>
      </c>
      <c r="T109" t="s">
        <v>1464</v>
      </c>
      <c r="AC109" t="s">
        <v>1465</v>
      </c>
    </row>
    <row r="110" spans="1:29" ht="14.25">
      <c r="A110" s="11" t="s">
        <v>2666</v>
      </c>
      <c r="B110" t="s">
        <v>2667</v>
      </c>
      <c r="C110" t="s">
        <v>2667</v>
      </c>
      <c r="D110" t="s">
        <v>1229</v>
      </c>
      <c r="E110" t="s">
        <v>1230</v>
      </c>
      <c r="F110" s="2">
        <v>39311</v>
      </c>
      <c r="G110" s="10">
        <f t="shared" si="1"/>
        <v>2007</v>
      </c>
      <c r="H110" t="s">
        <v>2668</v>
      </c>
      <c r="I110" t="s">
        <v>440</v>
      </c>
      <c r="J110">
        <v>12.3</v>
      </c>
      <c r="K110" t="s">
        <v>1457</v>
      </c>
      <c r="L110">
        <v>169</v>
      </c>
      <c r="M110" t="s">
        <v>1458</v>
      </c>
      <c r="N110" t="s">
        <v>441</v>
      </c>
      <c r="P110" t="s">
        <v>877</v>
      </c>
      <c r="Q110" t="s">
        <v>1468</v>
      </c>
      <c r="S110">
        <v>0.035</v>
      </c>
      <c r="T110" t="s">
        <v>3197</v>
      </c>
      <c r="W110">
        <v>14.37</v>
      </c>
      <c r="X110" t="s">
        <v>1503</v>
      </c>
      <c r="AC110" t="s">
        <v>445</v>
      </c>
    </row>
    <row r="111" spans="1:29" ht="14.25">
      <c r="A111" s="11" t="s">
        <v>2666</v>
      </c>
      <c r="B111" t="s">
        <v>2667</v>
      </c>
      <c r="C111" t="s">
        <v>2667</v>
      </c>
      <c r="D111" t="s">
        <v>1229</v>
      </c>
      <c r="E111" t="s">
        <v>1230</v>
      </c>
      <c r="F111" s="2">
        <v>39311</v>
      </c>
      <c r="G111" s="10">
        <f t="shared" si="1"/>
        <v>2007</v>
      </c>
      <c r="H111" t="s">
        <v>2668</v>
      </c>
      <c r="I111" t="s">
        <v>440</v>
      </c>
      <c r="J111">
        <v>12.3</v>
      </c>
      <c r="K111" t="s">
        <v>1457</v>
      </c>
      <c r="L111">
        <v>169</v>
      </c>
      <c r="M111" t="s">
        <v>1458</v>
      </c>
      <c r="N111" t="s">
        <v>441</v>
      </c>
      <c r="P111" t="s">
        <v>877</v>
      </c>
      <c r="Q111" t="s">
        <v>1468</v>
      </c>
      <c r="S111">
        <v>0.035</v>
      </c>
      <c r="T111" t="s">
        <v>1464</v>
      </c>
      <c r="W111">
        <v>0.21</v>
      </c>
      <c r="X111" t="s">
        <v>1503</v>
      </c>
      <c r="AC111" t="s">
        <v>452</v>
      </c>
    </row>
    <row r="112" spans="1:29" ht="14.25">
      <c r="A112" s="11" t="s">
        <v>2666</v>
      </c>
      <c r="B112" t="s">
        <v>2667</v>
      </c>
      <c r="C112" t="s">
        <v>2667</v>
      </c>
      <c r="D112" t="s">
        <v>1229</v>
      </c>
      <c r="E112" t="s">
        <v>1230</v>
      </c>
      <c r="F112" s="2">
        <v>39311</v>
      </c>
      <c r="G112" s="10">
        <f t="shared" si="1"/>
        <v>2007</v>
      </c>
      <c r="H112" t="s">
        <v>2668</v>
      </c>
      <c r="I112" t="s">
        <v>440</v>
      </c>
      <c r="J112">
        <v>12.3</v>
      </c>
      <c r="K112" t="s">
        <v>1457</v>
      </c>
      <c r="L112">
        <v>169</v>
      </c>
      <c r="M112" t="s">
        <v>1458</v>
      </c>
      <c r="N112" t="s">
        <v>441</v>
      </c>
      <c r="P112" t="s">
        <v>877</v>
      </c>
      <c r="Q112" t="s">
        <v>1468</v>
      </c>
      <c r="S112">
        <v>0.09</v>
      </c>
      <c r="T112" t="s">
        <v>1464</v>
      </c>
      <c r="W112">
        <v>1.49</v>
      </c>
      <c r="X112" t="s">
        <v>1503</v>
      </c>
      <c r="AC112" t="s">
        <v>457</v>
      </c>
    </row>
    <row r="113" spans="1:29" ht="14.25">
      <c r="A113" s="11" t="s">
        <v>2666</v>
      </c>
      <c r="B113" t="s">
        <v>2667</v>
      </c>
      <c r="C113" t="s">
        <v>2667</v>
      </c>
      <c r="D113" t="s">
        <v>1229</v>
      </c>
      <c r="E113" t="s">
        <v>1230</v>
      </c>
      <c r="F113" s="2">
        <v>39311</v>
      </c>
      <c r="G113" s="10">
        <f t="shared" si="1"/>
        <v>2007</v>
      </c>
      <c r="H113" t="s">
        <v>2668</v>
      </c>
      <c r="I113" t="s">
        <v>464</v>
      </c>
      <c r="J113">
        <v>12.31</v>
      </c>
      <c r="K113" t="s">
        <v>1457</v>
      </c>
      <c r="L113">
        <v>196.4</v>
      </c>
      <c r="M113" t="s">
        <v>1458</v>
      </c>
      <c r="N113" t="s">
        <v>465</v>
      </c>
      <c r="P113" t="s">
        <v>877</v>
      </c>
      <c r="Q113" t="s">
        <v>1468</v>
      </c>
      <c r="S113">
        <v>0.06</v>
      </c>
      <c r="T113" t="s">
        <v>1464</v>
      </c>
      <c r="W113">
        <v>11.75</v>
      </c>
      <c r="X113" t="s">
        <v>1503</v>
      </c>
      <c r="AC113" t="s">
        <v>467</v>
      </c>
    </row>
    <row r="114" spans="1:29" ht="14.25">
      <c r="A114" s="11" t="s">
        <v>512</v>
      </c>
      <c r="B114" t="s">
        <v>513</v>
      </c>
      <c r="C114" t="s">
        <v>514</v>
      </c>
      <c r="D114" t="s">
        <v>1531</v>
      </c>
      <c r="E114" t="s">
        <v>1532</v>
      </c>
      <c r="F114" s="2">
        <v>39430</v>
      </c>
      <c r="G114" s="10">
        <f t="shared" si="1"/>
        <v>2007</v>
      </c>
      <c r="H114" t="s">
        <v>515</v>
      </c>
      <c r="I114" t="s">
        <v>521</v>
      </c>
      <c r="J114">
        <v>12.3</v>
      </c>
      <c r="K114" t="s">
        <v>547</v>
      </c>
      <c r="L114">
        <v>120</v>
      </c>
      <c r="M114" t="s">
        <v>516</v>
      </c>
      <c r="P114" t="s">
        <v>877</v>
      </c>
      <c r="Q114" t="s">
        <v>1461</v>
      </c>
      <c r="R114" t="s">
        <v>518</v>
      </c>
      <c r="S114">
        <v>0.06</v>
      </c>
      <c r="T114" t="s">
        <v>1464</v>
      </c>
      <c r="U114" t="s">
        <v>517</v>
      </c>
      <c r="W114">
        <v>7.2</v>
      </c>
      <c r="X114" t="s">
        <v>522</v>
      </c>
      <c r="Y114" t="s">
        <v>523</v>
      </c>
      <c r="AC114" t="s">
        <v>1465</v>
      </c>
    </row>
    <row r="115" spans="1:29" ht="14.25">
      <c r="A115" s="11" t="s">
        <v>766</v>
      </c>
      <c r="B115" t="s">
        <v>767</v>
      </c>
      <c r="C115" t="s">
        <v>768</v>
      </c>
      <c r="D115" t="s">
        <v>769</v>
      </c>
      <c r="E115" t="s">
        <v>770</v>
      </c>
      <c r="F115" s="2">
        <v>38279</v>
      </c>
      <c r="G115" s="10">
        <f t="shared" si="1"/>
        <v>2004</v>
      </c>
      <c r="H115" t="s">
        <v>771</v>
      </c>
      <c r="I115" t="s">
        <v>1379</v>
      </c>
      <c r="J115">
        <v>12.31</v>
      </c>
      <c r="K115" t="s">
        <v>1457</v>
      </c>
      <c r="L115">
        <v>229.8</v>
      </c>
      <c r="M115" t="s">
        <v>1458</v>
      </c>
      <c r="N115" t="s">
        <v>297</v>
      </c>
      <c r="P115" t="s">
        <v>2693</v>
      </c>
      <c r="Q115" t="s">
        <v>1461</v>
      </c>
      <c r="R115" t="s">
        <v>1457</v>
      </c>
      <c r="S115">
        <v>0.0003</v>
      </c>
      <c r="T115" t="s">
        <v>1464</v>
      </c>
      <c r="U115" t="s">
        <v>300</v>
      </c>
      <c r="AC115" t="s">
        <v>1465</v>
      </c>
    </row>
    <row r="116" spans="1:29" ht="14.25">
      <c r="A116" s="11" t="s">
        <v>472</v>
      </c>
      <c r="B116" t="s">
        <v>473</v>
      </c>
      <c r="C116" t="s">
        <v>473</v>
      </c>
      <c r="D116" t="s">
        <v>713</v>
      </c>
      <c r="E116" t="s">
        <v>714</v>
      </c>
      <c r="F116" s="2">
        <v>39302</v>
      </c>
      <c r="G116" s="10">
        <f t="shared" si="1"/>
        <v>2007</v>
      </c>
      <c r="H116" t="s">
        <v>474</v>
      </c>
      <c r="I116" t="s">
        <v>475</v>
      </c>
      <c r="J116">
        <v>12.3</v>
      </c>
      <c r="K116" t="s">
        <v>476</v>
      </c>
      <c r="L116">
        <v>250</v>
      </c>
      <c r="M116" t="s">
        <v>477</v>
      </c>
      <c r="N116" t="s">
        <v>478</v>
      </c>
      <c r="P116" t="s">
        <v>493</v>
      </c>
      <c r="Q116" t="s">
        <v>1468</v>
      </c>
      <c r="S116">
        <v>0.074</v>
      </c>
      <c r="T116" t="s">
        <v>1503</v>
      </c>
      <c r="V116" t="s">
        <v>519</v>
      </c>
      <c r="AC116" t="s">
        <v>494</v>
      </c>
    </row>
    <row r="117" spans="1:29" ht="14.25">
      <c r="A117" s="11" t="s">
        <v>766</v>
      </c>
      <c r="B117" t="s">
        <v>767</v>
      </c>
      <c r="C117" t="s">
        <v>768</v>
      </c>
      <c r="D117" t="s">
        <v>769</v>
      </c>
      <c r="E117" t="s">
        <v>770</v>
      </c>
      <c r="F117" s="2">
        <v>38279</v>
      </c>
      <c r="G117" s="10">
        <f t="shared" si="1"/>
        <v>2004</v>
      </c>
      <c r="H117" t="s">
        <v>771</v>
      </c>
      <c r="I117" t="s">
        <v>1379</v>
      </c>
      <c r="J117">
        <v>12.31</v>
      </c>
      <c r="K117" t="s">
        <v>1457</v>
      </c>
      <c r="L117">
        <v>229.8</v>
      </c>
      <c r="M117" t="s">
        <v>1458</v>
      </c>
      <c r="N117" t="s">
        <v>297</v>
      </c>
      <c r="P117" t="s">
        <v>497</v>
      </c>
      <c r="Q117" t="s">
        <v>1461</v>
      </c>
      <c r="R117" t="s">
        <v>906</v>
      </c>
      <c r="S117">
        <v>400</v>
      </c>
      <c r="T117" t="s">
        <v>303</v>
      </c>
      <c r="AC117" t="s">
        <v>304</v>
      </c>
    </row>
    <row r="118" spans="1:29" ht="14.25">
      <c r="A118" s="11" t="s">
        <v>472</v>
      </c>
      <c r="B118" t="s">
        <v>473</v>
      </c>
      <c r="C118" t="s">
        <v>473</v>
      </c>
      <c r="D118" t="s">
        <v>713</v>
      </c>
      <c r="E118" t="s">
        <v>714</v>
      </c>
      <c r="F118" s="2">
        <v>39302</v>
      </c>
      <c r="G118" s="10">
        <f t="shared" si="1"/>
        <v>2007</v>
      </c>
      <c r="H118" t="s">
        <v>474</v>
      </c>
      <c r="I118" t="s">
        <v>475</v>
      </c>
      <c r="J118">
        <v>12.3</v>
      </c>
      <c r="K118" t="s">
        <v>476</v>
      </c>
      <c r="L118">
        <v>250</v>
      </c>
      <c r="M118" t="s">
        <v>477</v>
      </c>
      <c r="N118" t="s">
        <v>478</v>
      </c>
      <c r="P118" t="s">
        <v>497</v>
      </c>
      <c r="Q118" t="s">
        <v>1468</v>
      </c>
      <c r="S118">
        <v>0.185</v>
      </c>
      <c r="T118" t="s">
        <v>1503</v>
      </c>
      <c r="U118" t="s">
        <v>498</v>
      </c>
      <c r="AC118" t="s">
        <v>496</v>
      </c>
    </row>
    <row r="119" spans="1:29" ht="14.25">
      <c r="A119" s="11" t="s">
        <v>472</v>
      </c>
      <c r="B119" t="s">
        <v>473</v>
      </c>
      <c r="C119" t="s">
        <v>473</v>
      </c>
      <c r="D119" t="s">
        <v>713</v>
      </c>
      <c r="E119" t="s">
        <v>714</v>
      </c>
      <c r="F119" s="2">
        <v>39302</v>
      </c>
      <c r="G119" s="10">
        <f t="shared" si="1"/>
        <v>2007</v>
      </c>
      <c r="H119" t="s">
        <v>474</v>
      </c>
      <c r="I119" t="s">
        <v>475</v>
      </c>
      <c r="J119">
        <v>12.3</v>
      </c>
      <c r="K119" t="s">
        <v>476</v>
      </c>
      <c r="L119">
        <v>250</v>
      </c>
      <c r="M119" t="s">
        <v>477</v>
      </c>
      <c r="N119" t="s">
        <v>478</v>
      </c>
      <c r="P119" t="s">
        <v>497</v>
      </c>
      <c r="Q119" t="s">
        <v>1468</v>
      </c>
      <c r="S119">
        <v>0.25</v>
      </c>
      <c r="T119" t="s">
        <v>1503</v>
      </c>
      <c r="U119" t="s">
        <v>499</v>
      </c>
      <c r="AC119" t="s">
        <v>496</v>
      </c>
    </row>
    <row r="120" spans="1:29" ht="14.25">
      <c r="A120" s="11" t="s">
        <v>472</v>
      </c>
      <c r="B120" t="s">
        <v>473</v>
      </c>
      <c r="C120" t="s">
        <v>473</v>
      </c>
      <c r="D120" t="s">
        <v>713</v>
      </c>
      <c r="E120" t="s">
        <v>714</v>
      </c>
      <c r="F120" s="2">
        <v>39302</v>
      </c>
      <c r="G120" s="10">
        <f t="shared" si="1"/>
        <v>2007</v>
      </c>
      <c r="H120" t="s">
        <v>474</v>
      </c>
      <c r="I120" t="s">
        <v>475</v>
      </c>
      <c r="J120">
        <v>12.3</v>
      </c>
      <c r="K120" t="s">
        <v>476</v>
      </c>
      <c r="L120">
        <v>250</v>
      </c>
      <c r="M120" t="s">
        <v>477</v>
      </c>
      <c r="N120" t="s">
        <v>478</v>
      </c>
      <c r="P120" t="s">
        <v>497</v>
      </c>
      <c r="Q120" t="s">
        <v>1468</v>
      </c>
      <c r="S120">
        <v>1.66</v>
      </c>
      <c r="T120" t="s">
        <v>1503</v>
      </c>
      <c r="U120" t="s">
        <v>500</v>
      </c>
      <c r="AC120" t="s">
        <v>496</v>
      </c>
    </row>
    <row r="121" spans="1:29" ht="14.25">
      <c r="A121" s="11" t="s">
        <v>766</v>
      </c>
      <c r="B121" t="s">
        <v>767</v>
      </c>
      <c r="C121" t="s">
        <v>768</v>
      </c>
      <c r="D121" t="s">
        <v>769</v>
      </c>
      <c r="E121" t="s">
        <v>770</v>
      </c>
      <c r="F121" s="2">
        <v>38279</v>
      </c>
      <c r="G121" s="10">
        <f t="shared" si="1"/>
        <v>2004</v>
      </c>
      <c r="H121" t="s">
        <v>771</v>
      </c>
      <c r="I121" t="s">
        <v>1379</v>
      </c>
      <c r="J121">
        <v>12.31</v>
      </c>
      <c r="K121" t="s">
        <v>1457</v>
      </c>
      <c r="L121">
        <v>229.8</v>
      </c>
      <c r="M121" t="s">
        <v>1458</v>
      </c>
      <c r="N121" t="s">
        <v>297</v>
      </c>
      <c r="P121" t="s">
        <v>2707</v>
      </c>
      <c r="Q121" t="s">
        <v>1461</v>
      </c>
      <c r="R121" t="s">
        <v>2563</v>
      </c>
      <c r="S121">
        <v>0</v>
      </c>
      <c r="T121" t="s">
        <v>1464</v>
      </c>
      <c r="U121" t="s">
        <v>1381</v>
      </c>
      <c r="AC121" t="s">
        <v>302</v>
      </c>
    </row>
    <row r="122" spans="1:29" ht="14.25">
      <c r="A122" s="11" t="s">
        <v>766</v>
      </c>
      <c r="B122" t="s">
        <v>767</v>
      </c>
      <c r="C122" t="s">
        <v>768</v>
      </c>
      <c r="D122" t="s">
        <v>769</v>
      </c>
      <c r="E122" t="s">
        <v>770</v>
      </c>
      <c r="F122" s="2">
        <v>38279</v>
      </c>
      <c r="G122" s="10">
        <f t="shared" si="1"/>
        <v>2004</v>
      </c>
      <c r="H122" t="s">
        <v>771</v>
      </c>
      <c r="I122" t="s">
        <v>1379</v>
      </c>
      <c r="J122">
        <v>12.31</v>
      </c>
      <c r="K122" t="s">
        <v>1457</v>
      </c>
      <c r="L122">
        <v>229.8</v>
      </c>
      <c r="M122" t="s">
        <v>1458</v>
      </c>
      <c r="N122" t="s">
        <v>297</v>
      </c>
      <c r="P122" t="s">
        <v>2712</v>
      </c>
      <c r="Q122" t="s">
        <v>1461</v>
      </c>
      <c r="R122" t="s">
        <v>1457</v>
      </c>
      <c r="S122">
        <v>0.0001</v>
      </c>
      <c r="T122" t="s">
        <v>1503</v>
      </c>
      <c r="U122" t="s">
        <v>1381</v>
      </c>
      <c r="AC122" t="s">
        <v>1465</v>
      </c>
    </row>
    <row r="123" spans="1:29" ht="14.25">
      <c r="A123" s="11" t="s">
        <v>472</v>
      </c>
      <c r="B123" t="s">
        <v>473</v>
      </c>
      <c r="C123" t="s">
        <v>473</v>
      </c>
      <c r="D123" t="s">
        <v>713</v>
      </c>
      <c r="E123" t="s">
        <v>714</v>
      </c>
      <c r="F123" s="2">
        <v>39302</v>
      </c>
      <c r="G123" s="10">
        <f t="shared" si="1"/>
        <v>2007</v>
      </c>
      <c r="H123" t="s">
        <v>474</v>
      </c>
      <c r="I123" t="s">
        <v>475</v>
      </c>
      <c r="J123">
        <v>12.3</v>
      </c>
      <c r="K123" t="s">
        <v>476</v>
      </c>
      <c r="L123">
        <v>250</v>
      </c>
      <c r="M123" t="s">
        <v>477</v>
      </c>
      <c r="N123" t="s">
        <v>478</v>
      </c>
      <c r="P123" t="s">
        <v>2712</v>
      </c>
      <c r="Q123" t="s">
        <v>1468</v>
      </c>
      <c r="S123">
        <v>0.0094</v>
      </c>
      <c r="T123" t="s">
        <v>1503</v>
      </c>
      <c r="AC123" t="s">
        <v>496</v>
      </c>
    </row>
    <row r="124" spans="1:29" ht="14.25">
      <c r="A124" s="11" t="s">
        <v>472</v>
      </c>
      <c r="B124" t="s">
        <v>473</v>
      </c>
      <c r="C124" t="s">
        <v>473</v>
      </c>
      <c r="D124" t="s">
        <v>713</v>
      </c>
      <c r="E124" t="s">
        <v>714</v>
      </c>
      <c r="F124" s="2">
        <v>39302</v>
      </c>
      <c r="G124" s="10">
        <f t="shared" si="1"/>
        <v>2007</v>
      </c>
      <c r="H124" t="s">
        <v>474</v>
      </c>
      <c r="I124" t="s">
        <v>475</v>
      </c>
      <c r="J124">
        <v>12.3</v>
      </c>
      <c r="K124" t="s">
        <v>476</v>
      </c>
      <c r="L124">
        <v>250</v>
      </c>
      <c r="M124" t="s">
        <v>477</v>
      </c>
      <c r="N124" t="s">
        <v>478</v>
      </c>
      <c r="P124" t="s">
        <v>495</v>
      </c>
      <c r="Q124" t="s">
        <v>1468</v>
      </c>
      <c r="S124">
        <v>0.248</v>
      </c>
      <c r="T124" t="s">
        <v>1503</v>
      </c>
      <c r="AC124" t="s">
        <v>496</v>
      </c>
    </row>
    <row r="125" spans="1:29" ht="14.25">
      <c r="A125" s="11" t="s">
        <v>94</v>
      </c>
      <c r="B125" t="s">
        <v>95</v>
      </c>
      <c r="C125" t="s">
        <v>95</v>
      </c>
      <c r="D125" t="s">
        <v>1229</v>
      </c>
      <c r="E125" t="s">
        <v>1230</v>
      </c>
      <c r="F125" s="2">
        <v>36235</v>
      </c>
      <c r="G125" s="10">
        <f t="shared" si="1"/>
        <v>1999</v>
      </c>
      <c r="I125" t="s">
        <v>888</v>
      </c>
      <c r="J125">
        <v>12.31</v>
      </c>
      <c r="K125" t="s">
        <v>1457</v>
      </c>
      <c r="L125">
        <v>220</v>
      </c>
      <c r="M125" t="s">
        <v>1458</v>
      </c>
      <c r="P125" t="s">
        <v>1460</v>
      </c>
      <c r="Q125" t="s">
        <v>1461</v>
      </c>
      <c r="R125" t="s">
        <v>97</v>
      </c>
      <c r="S125">
        <v>0.053</v>
      </c>
      <c r="T125" t="s">
        <v>1464</v>
      </c>
      <c r="W125">
        <v>11.7</v>
      </c>
      <c r="X125" t="s">
        <v>1503</v>
      </c>
      <c r="Z125">
        <v>0.053</v>
      </c>
      <c r="AA125" t="s">
        <v>1464</v>
      </c>
      <c r="AC125" t="s">
        <v>1465</v>
      </c>
    </row>
    <row r="126" spans="1:29" ht="14.25">
      <c r="A126" s="11" t="s">
        <v>244</v>
      </c>
      <c r="B126" t="s">
        <v>245</v>
      </c>
      <c r="C126" t="s">
        <v>245</v>
      </c>
      <c r="D126" t="s">
        <v>1244</v>
      </c>
      <c r="E126" t="s">
        <v>1245</v>
      </c>
      <c r="F126" s="2">
        <v>37105</v>
      </c>
      <c r="G126" s="10">
        <f t="shared" si="1"/>
        <v>2001</v>
      </c>
      <c r="I126" t="s">
        <v>246</v>
      </c>
      <c r="J126">
        <v>12.31</v>
      </c>
      <c r="K126" t="s">
        <v>1457</v>
      </c>
      <c r="L126">
        <v>245</v>
      </c>
      <c r="M126" t="s">
        <v>1458</v>
      </c>
      <c r="N126" t="s">
        <v>247</v>
      </c>
      <c r="P126" t="s">
        <v>1460</v>
      </c>
      <c r="Q126" t="s">
        <v>1461</v>
      </c>
      <c r="R126" t="s">
        <v>248</v>
      </c>
      <c r="S126">
        <v>0.25</v>
      </c>
      <c r="T126" t="s">
        <v>1464</v>
      </c>
      <c r="Z126">
        <v>0.25</v>
      </c>
      <c r="AA126" t="s">
        <v>1464</v>
      </c>
      <c r="AC126" t="s">
        <v>1465</v>
      </c>
    </row>
    <row r="127" spans="1:29" ht="14.25">
      <c r="A127" s="11" t="s">
        <v>244</v>
      </c>
      <c r="B127" t="s">
        <v>245</v>
      </c>
      <c r="C127" t="s">
        <v>245</v>
      </c>
      <c r="D127" t="s">
        <v>1244</v>
      </c>
      <c r="E127" t="s">
        <v>1245</v>
      </c>
      <c r="F127" s="2">
        <v>37105</v>
      </c>
      <c r="G127" s="10">
        <f t="shared" si="1"/>
        <v>2001</v>
      </c>
      <c r="I127" t="s">
        <v>249</v>
      </c>
      <c r="J127">
        <v>12.31</v>
      </c>
      <c r="K127" t="s">
        <v>1457</v>
      </c>
      <c r="L127">
        <v>245</v>
      </c>
      <c r="M127" t="s">
        <v>1458</v>
      </c>
      <c r="N127" t="s">
        <v>247</v>
      </c>
      <c r="P127" t="s">
        <v>1460</v>
      </c>
      <c r="Q127" t="s">
        <v>1461</v>
      </c>
      <c r="R127" t="s">
        <v>250</v>
      </c>
      <c r="S127">
        <v>0.25</v>
      </c>
      <c r="T127" t="s">
        <v>1464</v>
      </c>
      <c r="Z127">
        <v>0.25</v>
      </c>
      <c r="AA127" t="s">
        <v>1464</v>
      </c>
      <c r="AC127" t="s">
        <v>1465</v>
      </c>
    </row>
    <row r="128" spans="1:29" ht="14.25">
      <c r="A128" s="11" t="s">
        <v>1205</v>
      </c>
      <c r="B128" t="s">
        <v>1206</v>
      </c>
      <c r="C128" t="s">
        <v>1206</v>
      </c>
      <c r="D128" t="s">
        <v>1474</v>
      </c>
      <c r="E128" t="s">
        <v>1475</v>
      </c>
      <c r="F128" s="2">
        <v>37692</v>
      </c>
      <c r="G128" s="10">
        <f t="shared" si="1"/>
        <v>2003</v>
      </c>
      <c r="H128" t="s">
        <v>1476</v>
      </c>
      <c r="I128" t="s">
        <v>1466</v>
      </c>
      <c r="J128">
        <v>12.31</v>
      </c>
      <c r="K128" t="s">
        <v>1457</v>
      </c>
      <c r="L128">
        <v>250</v>
      </c>
      <c r="M128" t="s">
        <v>1458</v>
      </c>
      <c r="N128" t="s">
        <v>1207</v>
      </c>
      <c r="P128" t="s">
        <v>1460</v>
      </c>
      <c r="Q128" t="s">
        <v>1479</v>
      </c>
      <c r="R128" t="s">
        <v>1208</v>
      </c>
      <c r="S128">
        <v>0.2</v>
      </c>
      <c r="T128" t="s">
        <v>1464</v>
      </c>
      <c r="Z128">
        <v>0.2</v>
      </c>
      <c r="AA128" t="s">
        <v>1464</v>
      </c>
      <c r="AC128" t="s">
        <v>1209</v>
      </c>
    </row>
    <row r="129" spans="1:29" ht="14.25">
      <c r="A129" s="11" t="s">
        <v>1210</v>
      </c>
      <c r="B129" t="s">
        <v>1200</v>
      </c>
      <c r="C129" t="s">
        <v>1211</v>
      </c>
      <c r="D129" t="s">
        <v>1453</v>
      </c>
      <c r="E129" t="s">
        <v>1454</v>
      </c>
      <c r="F129" s="2">
        <v>37711</v>
      </c>
      <c r="G129" s="10">
        <f t="shared" si="1"/>
        <v>2003</v>
      </c>
      <c r="I129" t="s">
        <v>1212</v>
      </c>
      <c r="J129">
        <v>12.31</v>
      </c>
      <c r="K129" t="s">
        <v>1457</v>
      </c>
      <c r="L129">
        <v>150</v>
      </c>
      <c r="M129" t="s">
        <v>1458</v>
      </c>
      <c r="N129" t="s">
        <v>1213</v>
      </c>
      <c r="P129" t="s">
        <v>1460</v>
      </c>
      <c r="Q129" t="s">
        <v>1479</v>
      </c>
      <c r="R129" t="s">
        <v>1214</v>
      </c>
      <c r="S129">
        <v>0.1</v>
      </c>
      <c r="T129" t="s">
        <v>1464</v>
      </c>
      <c r="U129" t="s">
        <v>922</v>
      </c>
      <c r="W129">
        <v>15.6</v>
      </c>
      <c r="X129" t="s">
        <v>1503</v>
      </c>
      <c r="Y129" t="s">
        <v>922</v>
      </c>
      <c r="Z129">
        <v>0.1</v>
      </c>
      <c r="AA129" t="s">
        <v>1464</v>
      </c>
      <c r="AC129" t="s">
        <v>1465</v>
      </c>
    </row>
    <row r="130" spans="1:29" ht="14.25">
      <c r="A130" s="11" t="s">
        <v>2735</v>
      </c>
      <c r="B130" t="s">
        <v>2736</v>
      </c>
      <c r="C130" t="s">
        <v>2737</v>
      </c>
      <c r="D130" t="s">
        <v>1217</v>
      </c>
      <c r="E130" t="s">
        <v>1218</v>
      </c>
      <c r="F130" s="2">
        <v>35474</v>
      </c>
      <c r="G130" s="10">
        <f aca="true" t="shared" si="2" ref="G130:G193">YEAR(F130)</f>
        <v>1997</v>
      </c>
      <c r="H130" t="s">
        <v>2738</v>
      </c>
      <c r="I130" t="s">
        <v>39</v>
      </c>
      <c r="J130">
        <v>12.31</v>
      </c>
      <c r="K130" t="s">
        <v>1457</v>
      </c>
      <c r="L130">
        <v>205.7</v>
      </c>
      <c r="M130" t="s">
        <v>1458</v>
      </c>
      <c r="P130" t="s">
        <v>1492</v>
      </c>
      <c r="Q130" t="s">
        <v>582</v>
      </c>
      <c r="R130" t="s">
        <v>503</v>
      </c>
      <c r="S130">
        <v>12.3</v>
      </c>
      <c r="T130" t="s">
        <v>1503</v>
      </c>
      <c r="Z130">
        <v>0.06</v>
      </c>
      <c r="AA130" t="s">
        <v>1464</v>
      </c>
      <c r="AC130" t="s">
        <v>1465</v>
      </c>
    </row>
    <row r="131" spans="1:29" ht="14.25">
      <c r="A131" s="11" t="s">
        <v>28</v>
      </c>
      <c r="B131" t="s">
        <v>3152</v>
      </c>
      <c r="C131" t="s">
        <v>3152</v>
      </c>
      <c r="D131" t="s">
        <v>713</v>
      </c>
      <c r="E131" t="s">
        <v>714</v>
      </c>
      <c r="F131" s="2">
        <v>35485</v>
      </c>
      <c r="G131" s="10">
        <f t="shared" si="2"/>
        <v>1997</v>
      </c>
      <c r="H131" t="s">
        <v>29</v>
      </c>
      <c r="I131" t="s">
        <v>318</v>
      </c>
      <c r="J131">
        <v>12.31</v>
      </c>
      <c r="K131" t="s">
        <v>1457</v>
      </c>
      <c r="L131">
        <v>230</v>
      </c>
      <c r="M131" t="s">
        <v>1458</v>
      </c>
      <c r="N131" t="s">
        <v>30</v>
      </c>
      <c r="P131" t="s">
        <v>1492</v>
      </c>
      <c r="Q131" t="s">
        <v>1461</v>
      </c>
      <c r="R131" t="s">
        <v>31</v>
      </c>
      <c r="S131">
        <v>46</v>
      </c>
      <c r="T131" t="s">
        <v>1503</v>
      </c>
      <c r="Z131">
        <v>0.2</v>
      </c>
      <c r="AA131" t="s">
        <v>1464</v>
      </c>
      <c r="AC131" t="s">
        <v>1465</v>
      </c>
    </row>
    <row r="132" spans="1:29" ht="14.25">
      <c r="A132" s="11" t="s">
        <v>28</v>
      </c>
      <c r="B132" t="s">
        <v>3152</v>
      </c>
      <c r="C132" t="s">
        <v>3152</v>
      </c>
      <c r="D132" t="s">
        <v>713</v>
      </c>
      <c r="E132" t="s">
        <v>714</v>
      </c>
      <c r="F132" s="2">
        <v>35485</v>
      </c>
      <c r="G132" s="10">
        <f t="shared" si="2"/>
        <v>1997</v>
      </c>
      <c r="H132" t="s">
        <v>29</v>
      </c>
      <c r="I132" t="s">
        <v>33</v>
      </c>
      <c r="J132">
        <v>12.31</v>
      </c>
      <c r="K132" t="s">
        <v>1457</v>
      </c>
      <c r="L132">
        <v>182</v>
      </c>
      <c r="M132" t="s">
        <v>1458</v>
      </c>
      <c r="N132" t="s">
        <v>34</v>
      </c>
      <c r="P132" t="s">
        <v>1492</v>
      </c>
      <c r="Q132" t="s">
        <v>1461</v>
      </c>
      <c r="R132" t="s">
        <v>31</v>
      </c>
      <c r="S132">
        <v>18.2</v>
      </c>
      <c r="T132" t="s">
        <v>1503</v>
      </c>
      <c r="V132" t="s">
        <v>528</v>
      </c>
      <c r="Z132">
        <v>0.1</v>
      </c>
      <c r="AA132" t="s">
        <v>1464</v>
      </c>
      <c r="AC132" t="s">
        <v>1465</v>
      </c>
    </row>
    <row r="133" spans="1:29" ht="14.25">
      <c r="A133" s="11" t="s">
        <v>28</v>
      </c>
      <c r="B133" t="s">
        <v>3152</v>
      </c>
      <c r="C133" t="s">
        <v>3152</v>
      </c>
      <c r="D133" t="s">
        <v>713</v>
      </c>
      <c r="E133" t="s">
        <v>714</v>
      </c>
      <c r="F133" s="2">
        <v>35485</v>
      </c>
      <c r="G133" s="10">
        <f t="shared" si="2"/>
        <v>1997</v>
      </c>
      <c r="H133" t="s">
        <v>29</v>
      </c>
      <c r="I133" t="s">
        <v>249</v>
      </c>
      <c r="J133">
        <v>12.31</v>
      </c>
      <c r="K133" t="s">
        <v>1457</v>
      </c>
      <c r="L133">
        <v>182</v>
      </c>
      <c r="M133" t="s">
        <v>1458</v>
      </c>
      <c r="N133" t="s">
        <v>36</v>
      </c>
      <c r="P133" t="s">
        <v>1492</v>
      </c>
      <c r="Q133" t="s">
        <v>1461</v>
      </c>
      <c r="R133" t="s">
        <v>38</v>
      </c>
      <c r="S133">
        <v>18.2</v>
      </c>
      <c r="T133" t="s">
        <v>1503</v>
      </c>
      <c r="V133" t="s">
        <v>528</v>
      </c>
      <c r="Z133">
        <v>0.1</v>
      </c>
      <c r="AA133" t="s">
        <v>1464</v>
      </c>
      <c r="AC133" t="s">
        <v>1465</v>
      </c>
    </row>
    <row r="134" spans="1:29" ht="14.25">
      <c r="A134" s="11" t="s">
        <v>1783</v>
      </c>
      <c r="B134" t="s">
        <v>1784</v>
      </c>
      <c r="C134" t="s">
        <v>1784</v>
      </c>
      <c r="D134" t="s">
        <v>808</v>
      </c>
      <c r="E134" t="s">
        <v>1320</v>
      </c>
      <c r="F134" s="2">
        <v>35493</v>
      </c>
      <c r="G134" s="10">
        <f t="shared" si="2"/>
        <v>1997</v>
      </c>
      <c r="I134" t="s">
        <v>27</v>
      </c>
      <c r="J134">
        <v>12.31</v>
      </c>
      <c r="K134" t="s">
        <v>1457</v>
      </c>
      <c r="L134">
        <v>123</v>
      </c>
      <c r="M134" t="s">
        <v>1458</v>
      </c>
      <c r="P134" t="s">
        <v>1492</v>
      </c>
      <c r="Q134" t="s">
        <v>1461</v>
      </c>
      <c r="R134" t="s">
        <v>2747</v>
      </c>
      <c r="S134">
        <v>0.05</v>
      </c>
      <c r="T134" t="s">
        <v>1464</v>
      </c>
      <c r="W134">
        <v>0</v>
      </c>
      <c r="Z134">
        <v>0.05</v>
      </c>
      <c r="AA134" t="s">
        <v>1464</v>
      </c>
      <c r="AC134" t="s">
        <v>1465</v>
      </c>
    </row>
    <row r="135" spans="1:29" ht="14.25">
      <c r="A135" s="11" t="s">
        <v>20</v>
      </c>
      <c r="B135" t="s">
        <v>21</v>
      </c>
      <c r="C135" t="s">
        <v>21</v>
      </c>
      <c r="D135" t="s">
        <v>1229</v>
      </c>
      <c r="E135" t="s">
        <v>1230</v>
      </c>
      <c r="F135" s="2">
        <v>35501</v>
      </c>
      <c r="G135" s="10">
        <f t="shared" si="2"/>
        <v>1997</v>
      </c>
      <c r="I135" t="s">
        <v>22</v>
      </c>
      <c r="J135">
        <v>12.31</v>
      </c>
      <c r="K135" t="s">
        <v>1457</v>
      </c>
      <c r="L135">
        <v>170</v>
      </c>
      <c r="M135" t="s">
        <v>1458</v>
      </c>
      <c r="N135" t="s">
        <v>23</v>
      </c>
      <c r="P135" t="s">
        <v>1492</v>
      </c>
      <c r="Q135" t="s">
        <v>1461</v>
      </c>
      <c r="R135" t="s">
        <v>25</v>
      </c>
      <c r="S135">
        <v>0.1</v>
      </c>
      <c r="T135" t="s">
        <v>1464</v>
      </c>
      <c r="W135">
        <v>20</v>
      </c>
      <c r="X135" t="s">
        <v>1503</v>
      </c>
      <c r="Z135">
        <v>0.1</v>
      </c>
      <c r="AA135" t="s">
        <v>1464</v>
      </c>
      <c r="AC135" t="s">
        <v>1465</v>
      </c>
    </row>
    <row r="136" spans="1:29" ht="14.25">
      <c r="A136" s="11" t="s">
        <v>1215</v>
      </c>
      <c r="B136" t="s">
        <v>1216</v>
      </c>
      <c r="C136" t="s">
        <v>1216</v>
      </c>
      <c r="D136" t="s">
        <v>1217</v>
      </c>
      <c r="E136" t="s">
        <v>1218</v>
      </c>
      <c r="F136" s="2">
        <v>35591</v>
      </c>
      <c r="G136" s="10">
        <f t="shared" si="2"/>
        <v>1997</v>
      </c>
      <c r="I136" t="s">
        <v>1219</v>
      </c>
      <c r="J136">
        <v>12.39</v>
      </c>
      <c r="K136" t="s">
        <v>1220</v>
      </c>
      <c r="L136">
        <v>244</v>
      </c>
      <c r="M136" t="s">
        <v>541</v>
      </c>
      <c r="N136" t="s">
        <v>1221</v>
      </c>
      <c r="P136" t="s">
        <v>1492</v>
      </c>
      <c r="Q136" t="s">
        <v>1461</v>
      </c>
      <c r="R136" t="s">
        <v>1222</v>
      </c>
      <c r="S136">
        <v>0.05</v>
      </c>
      <c r="T136" t="s">
        <v>1464</v>
      </c>
      <c r="W136">
        <v>0</v>
      </c>
      <c r="Z136">
        <v>0.05</v>
      </c>
      <c r="AA136" t="s">
        <v>1464</v>
      </c>
      <c r="AC136" t="s">
        <v>1465</v>
      </c>
    </row>
    <row r="137" spans="1:29" ht="14.25">
      <c r="A137" s="11" t="s">
        <v>1223</v>
      </c>
      <c r="B137" t="s">
        <v>1224</v>
      </c>
      <c r="C137" t="s">
        <v>1224</v>
      </c>
      <c r="D137" t="s">
        <v>871</v>
      </c>
      <c r="E137" t="s">
        <v>872</v>
      </c>
      <c r="F137" s="2">
        <v>35607</v>
      </c>
      <c r="G137" s="10">
        <f t="shared" si="2"/>
        <v>1997</v>
      </c>
      <c r="I137" t="s">
        <v>1225</v>
      </c>
      <c r="J137">
        <v>12.31</v>
      </c>
      <c r="K137" t="s">
        <v>1457</v>
      </c>
      <c r="L137">
        <v>112</v>
      </c>
      <c r="M137" t="s">
        <v>1458</v>
      </c>
      <c r="N137" t="s">
        <v>1226</v>
      </c>
      <c r="P137" t="s">
        <v>1492</v>
      </c>
      <c r="Q137" t="s">
        <v>1468</v>
      </c>
      <c r="S137">
        <v>0.55</v>
      </c>
      <c r="T137" t="s">
        <v>1464</v>
      </c>
      <c r="Z137">
        <v>0.55</v>
      </c>
      <c r="AA137" t="s">
        <v>1464</v>
      </c>
      <c r="AC137" t="s">
        <v>1465</v>
      </c>
    </row>
    <row r="138" spans="1:29" ht="14.25">
      <c r="A138" s="11" t="s">
        <v>15</v>
      </c>
      <c r="B138" t="s">
        <v>1872</v>
      </c>
      <c r="C138" t="s">
        <v>1873</v>
      </c>
      <c r="D138" t="s">
        <v>871</v>
      </c>
      <c r="E138" t="s">
        <v>872</v>
      </c>
      <c r="F138" s="2">
        <v>35711</v>
      </c>
      <c r="G138" s="10">
        <f t="shared" si="2"/>
        <v>1997</v>
      </c>
      <c r="I138" t="s">
        <v>171</v>
      </c>
      <c r="J138">
        <v>12.31</v>
      </c>
      <c r="K138" t="s">
        <v>1457</v>
      </c>
      <c r="L138">
        <v>234</v>
      </c>
      <c r="M138" t="s">
        <v>1458</v>
      </c>
      <c r="N138" t="s">
        <v>16</v>
      </c>
      <c r="P138" t="s">
        <v>1492</v>
      </c>
      <c r="Q138" t="s">
        <v>1461</v>
      </c>
      <c r="R138" t="s">
        <v>548</v>
      </c>
      <c r="S138">
        <v>35.1</v>
      </c>
      <c r="T138" t="s">
        <v>1503</v>
      </c>
      <c r="W138">
        <v>39</v>
      </c>
      <c r="X138" t="s">
        <v>289</v>
      </c>
      <c r="Z138">
        <v>0.15</v>
      </c>
      <c r="AA138" t="s">
        <v>1464</v>
      </c>
      <c r="AC138" t="s">
        <v>1465</v>
      </c>
    </row>
    <row r="139" spans="1:29" ht="14.25">
      <c r="A139" s="11" t="s">
        <v>7</v>
      </c>
      <c r="B139" t="s">
        <v>8</v>
      </c>
      <c r="C139" t="s">
        <v>9</v>
      </c>
      <c r="D139" t="s">
        <v>1510</v>
      </c>
      <c r="E139" t="s">
        <v>1511</v>
      </c>
      <c r="F139" s="2">
        <v>35774</v>
      </c>
      <c r="G139" s="10">
        <f t="shared" si="2"/>
        <v>1997</v>
      </c>
      <c r="H139" t="s">
        <v>10</v>
      </c>
      <c r="I139" t="s">
        <v>12</v>
      </c>
      <c r="J139">
        <v>12.31</v>
      </c>
      <c r="K139" t="s">
        <v>1457</v>
      </c>
      <c r="L139">
        <v>165</v>
      </c>
      <c r="M139" t="s">
        <v>1458</v>
      </c>
      <c r="P139" t="s">
        <v>1492</v>
      </c>
      <c r="Q139" t="s">
        <v>1461</v>
      </c>
      <c r="R139" t="s">
        <v>1515</v>
      </c>
      <c r="S139">
        <v>0.07</v>
      </c>
      <c r="T139" t="s">
        <v>1464</v>
      </c>
      <c r="Z139">
        <v>0.07</v>
      </c>
      <c r="AA139" t="s">
        <v>1464</v>
      </c>
      <c r="AC139" t="s">
        <v>1465</v>
      </c>
    </row>
    <row r="140" spans="1:29" ht="14.25">
      <c r="A140" s="11" t="s">
        <v>1227</v>
      </c>
      <c r="B140" t="s">
        <v>1228</v>
      </c>
      <c r="C140" t="s">
        <v>1228</v>
      </c>
      <c r="D140" t="s">
        <v>1229</v>
      </c>
      <c r="E140" t="s">
        <v>1230</v>
      </c>
      <c r="F140" s="2">
        <v>35781</v>
      </c>
      <c r="G140" s="10">
        <f t="shared" si="2"/>
        <v>1997</v>
      </c>
      <c r="I140" t="s">
        <v>1231</v>
      </c>
      <c r="J140">
        <v>12.31</v>
      </c>
      <c r="K140" t="s">
        <v>1457</v>
      </c>
      <c r="L140">
        <v>190</v>
      </c>
      <c r="M140" t="s">
        <v>1458</v>
      </c>
      <c r="N140" t="s">
        <v>1232</v>
      </c>
      <c r="P140" t="s">
        <v>1492</v>
      </c>
      <c r="Q140" t="s">
        <v>582</v>
      </c>
      <c r="R140" t="s">
        <v>548</v>
      </c>
      <c r="S140">
        <v>0.05</v>
      </c>
      <c r="T140" t="s">
        <v>1464</v>
      </c>
      <c r="W140">
        <v>9.5</v>
      </c>
      <c r="X140" t="s">
        <v>1503</v>
      </c>
      <c r="Z140">
        <v>0.05</v>
      </c>
      <c r="AA140" t="s">
        <v>1464</v>
      </c>
      <c r="AC140" t="s">
        <v>1465</v>
      </c>
    </row>
    <row r="141" spans="1:29" ht="14.25">
      <c r="A141" s="11" t="s">
        <v>1227</v>
      </c>
      <c r="B141" t="s">
        <v>1228</v>
      </c>
      <c r="C141" t="s">
        <v>1228</v>
      </c>
      <c r="D141" t="s">
        <v>1229</v>
      </c>
      <c r="E141" t="s">
        <v>1230</v>
      </c>
      <c r="F141" s="2">
        <v>35781</v>
      </c>
      <c r="G141" s="10">
        <f t="shared" si="2"/>
        <v>1997</v>
      </c>
      <c r="I141" t="s">
        <v>1235</v>
      </c>
      <c r="J141">
        <v>12.39</v>
      </c>
      <c r="K141" t="s">
        <v>1236</v>
      </c>
      <c r="L141">
        <v>190</v>
      </c>
      <c r="M141" t="s">
        <v>1458</v>
      </c>
      <c r="N141" t="s">
        <v>1232</v>
      </c>
      <c r="P141" t="s">
        <v>1492</v>
      </c>
      <c r="Q141" t="s">
        <v>582</v>
      </c>
      <c r="S141">
        <v>0.07</v>
      </c>
      <c r="T141" t="s">
        <v>1464</v>
      </c>
      <c r="W141">
        <v>13.3</v>
      </c>
      <c r="X141" t="s">
        <v>1503</v>
      </c>
      <c r="Z141">
        <v>0.07</v>
      </c>
      <c r="AA141" t="s">
        <v>1464</v>
      </c>
      <c r="AC141" t="s">
        <v>1465</v>
      </c>
    </row>
    <row r="142" spans="1:29" ht="14.25">
      <c r="A142" s="11" t="s">
        <v>1227</v>
      </c>
      <c r="B142" t="s">
        <v>1228</v>
      </c>
      <c r="C142" t="s">
        <v>1228</v>
      </c>
      <c r="D142" t="s">
        <v>1229</v>
      </c>
      <c r="E142" t="s">
        <v>1230</v>
      </c>
      <c r="F142" s="2">
        <v>35781</v>
      </c>
      <c r="G142" s="10">
        <f t="shared" si="2"/>
        <v>1997</v>
      </c>
      <c r="I142" t="s">
        <v>1237</v>
      </c>
      <c r="J142">
        <v>12.39</v>
      </c>
      <c r="K142" t="s">
        <v>1238</v>
      </c>
      <c r="L142">
        <v>190</v>
      </c>
      <c r="M142" t="s">
        <v>1458</v>
      </c>
      <c r="N142" t="s">
        <v>1232</v>
      </c>
      <c r="P142" t="s">
        <v>1492</v>
      </c>
      <c r="Q142" t="s">
        <v>582</v>
      </c>
      <c r="S142">
        <v>0.07</v>
      </c>
      <c r="T142" t="s">
        <v>1464</v>
      </c>
      <c r="W142">
        <v>13.3</v>
      </c>
      <c r="X142" t="s">
        <v>1503</v>
      </c>
      <c r="Z142">
        <v>0.07</v>
      </c>
      <c r="AA142" t="s">
        <v>1464</v>
      </c>
      <c r="AC142" t="s">
        <v>1465</v>
      </c>
    </row>
    <row r="143" spans="1:29" ht="14.25">
      <c r="A143" s="11" t="s">
        <v>1227</v>
      </c>
      <c r="B143" t="s">
        <v>1228</v>
      </c>
      <c r="C143" t="s">
        <v>1228</v>
      </c>
      <c r="D143" t="s">
        <v>1229</v>
      </c>
      <c r="E143" t="s">
        <v>1230</v>
      </c>
      <c r="F143" s="2">
        <v>35781</v>
      </c>
      <c r="G143" s="10">
        <f t="shared" si="2"/>
        <v>1997</v>
      </c>
      <c r="I143" t="s">
        <v>1233</v>
      </c>
      <c r="J143">
        <v>12.39</v>
      </c>
      <c r="K143" t="s">
        <v>1234</v>
      </c>
      <c r="L143">
        <v>260</v>
      </c>
      <c r="M143" t="s">
        <v>1458</v>
      </c>
      <c r="P143" t="s">
        <v>1492</v>
      </c>
      <c r="Q143" t="s">
        <v>1461</v>
      </c>
      <c r="S143">
        <v>0.2</v>
      </c>
      <c r="T143" t="s">
        <v>1464</v>
      </c>
      <c r="W143">
        <v>34</v>
      </c>
      <c r="X143" t="s">
        <v>1503</v>
      </c>
      <c r="AB143" t="s">
        <v>586</v>
      </c>
      <c r="AC143" t="s">
        <v>1465</v>
      </c>
    </row>
    <row r="144" spans="1:29" ht="14.25">
      <c r="A144" s="11" t="s">
        <v>1483</v>
      </c>
      <c r="B144" t="s">
        <v>1484</v>
      </c>
      <c r="C144" t="s">
        <v>1485</v>
      </c>
      <c r="D144" t="s">
        <v>1486</v>
      </c>
      <c r="E144" t="s">
        <v>1487</v>
      </c>
      <c r="F144" s="2">
        <v>35796</v>
      </c>
      <c r="G144" s="10">
        <f t="shared" si="2"/>
        <v>1998</v>
      </c>
      <c r="H144" t="s">
        <v>1488</v>
      </c>
      <c r="I144" t="s">
        <v>1239</v>
      </c>
      <c r="J144">
        <v>12.31</v>
      </c>
      <c r="K144" t="s">
        <v>1457</v>
      </c>
      <c r="L144">
        <v>1095</v>
      </c>
      <c r="M144" t="s">
        <v>1490</v>
      </c>
      <c r="N144" t="s">
        <v>1240</v>
      </c>
      <c r="P144" t="s">
        <v>1492</v>
      </c>
      <c r="Q144" t="s">
        <v>1461</v>
      </c>
      <c r="R144" t="s">
        <v>1241</v>
      </c>
      <c r="S144">
        <v>0.08</v>
      </c>
      <c r="T144" t="s">
        <v>1464</v>
      </c>
      <c r="Z144">
        <v>0.08</v>
      </c>
      <c r="AA144" t="s">
        <v>1464</v>
      </c>
      <c r="AC144" t="s">
        <v>1465</v>
      </c>
    </row>
    <row r="145" spans="1:29" ht="14.25">
      <c r="A145" s="11" t="s">
        <v>151</v>
      </c>
      <c r="B145" t="s">
        <v>152</v>
      </c>
      <c r="C145" t="s">
        <v>153</v>
      </c>
      <c r="D145" t="s">
        <v>537</v>
      </c>
      <c r="E145" t="s">
        <v>538</v>
      </c>
      <c r="F145" s="2">
        <v>35803</v>
      </c>
      <c r="G145" s="10">
        <f t="shared" si="2"/>
        <v>1998</v>
      </c>
      <c r="H145" t="s">
        <v>1678</v>
      </c>
      <c r="I145" t="s">
        <v>154</v>
      </c>
      <c r="J145">
        <v>12.31</v>
      </c>
      <c r="K145" t="s">
        <v>1457</v>
      </c>
      <c r="L145">
        <v>140</v>
      </c>
      <c r="M145" t="s">
        <v>1458</v>
      </c>
      <c r="N145" t="s">
        <v>155</v>
      </c>
      <c r="P145" t="s">
        <v>1492</v>
      </c>
      <c r="Q145" t="s">
        <v>1461</v>
      </c>
      <c r="R145" t="s">
        <v>156</v>
      </c>
      <c r="S145">
        <v>13.7</v>
      </c>
      <c r="T145" t="s">
        <v>1503</v>
      </c>
      <c r="W145">
        <v>60</v>
      </c>
      <c r="X145" t="s">
        <v>1463</v>
      </c>
      <c r="Z145">
        <v>0.098</v>
      </c>
      <c r="AA145" t="s">
        <v>1464</v>
      </c>
      <c r="AC145" t="s">
        <v>1465</v>
      </c>
    </row>
    <row r="146" spans="1:29" ht="14.25">
      <c r="A146" s="11" t="s">
        <v>151</v>
      </c>
      <c r="B146" t="s">
        <v>152</v>
      </c>
      <c r="C146" t="s">
        <v>153</v>
      </c>
      <c r="D146" t="s">
        <v>537</v>
      </c>
      <c r="E146" t="s">
        <v>538</v>
      </c>
      <c r="F146" s="2">
        <v>35803</v>
      </c>
      <c r="G146" s="10">
        <f t="shared" si="2"/>
        <v>1998</v>
      </c>
      <c r="H146" t="s">
        <v>1678</v>
      </c>
      <c r="I146" t="s">
        <v>157</v>
      </c>
      <c r="J146">
        <v>12.31</v>
      </c>
      <c r="K146" t="s">
        <v>1457</v>
      </c>
      <c r="L146">
        <v>125</v>
      </c>
      <c r="M146" t="s">
        <v>1458</v>
      </c>
      <c r="N146" t="s">
        <v>0</v>
      </c>
      <c r="P146" t="s">
        <v>1492</v>
      </c>
      <c r="Q146" t="s">
        <v>1461</v>
      </c>
      <c r="R146" t="s">
        <v>1</v>
      </c>
      <c r="S146">
        <v>17.5</v>
      </c>
      <c r="T146" t="s">
        <v>1503</v>
      </c>
      <c r="W146">
        <v>76.6</v>
      </c>
      <c r="X146" t="s">
        <v>1463</v>
      </c>
      <c r="Z146">
        <v>0.125</v>
      </c>
      <c r="AA146" t="s">
        <v>1464</v>
      </c>
      <c r="AC146" t="s">
        <v>1465</v>
      </c>
    </row>
    <row r="147" spans="1:29" ht="14.25">
      <c r="A147" s="11" t="s">
        <v>145</v>
      </c>
      <c r="B147" t="s">
        <v>146</v>
      </c>
      <c r="C147" t="s">
        <v>146</v>
      </c>
      <c r="D147" t="s">
        <v>1244</v>
      </c>
      <c r="E147" t="s">
        <v>1245</v>
      </c>
      <c r="F147" s="2">
        <v>35850</v>
      </c>
      <c r="G147" s="10">
        <f t="shared" si="2"/>
        <v>1998</v>
      </c>
      <c r="H147" t="s">
        <v>147</v>
      </c>
      <c r="I147" t="s">
        <v>149</v>
      </c>
      <c r="J147">
        <v>12.31</v>
      </c>
      <c r="K147" t="s">
        <v>1457</v>
      </c>
      <c r="L147">
        <v>150</v>
      </c>
      <c r="M147" t="s">
        <v>1458</v>
      </c>
      <c r="N147" t="s">
        <v>150</v>
      </c>
      <c r="P147" t="s">
        <v>1492</v>
      </c>
      <c r="Q147" t="s">
        <v>1461</v>
      </c>
      <c r="R147" t="s">
        <v>148</v>
      </c>
      <c r="S147">
        <v>9.9</v>
      </c>
      <c r="T147" t="s">
        <v>1141</v>
      </c>
      <c r="W147">
        <v>1.9</v>
      </c>
      <c r="X147" t="s">
        <v>1503</v>
      </c>
      <c r="Z147">
        <v>0.013</v>
      </c>
      <c r="AA147" t="s">
        <v>1464</v>
      </c>
      <c r="AC147" t="s">
        <v>1465</v>
      </c>
    </row>
    <row r="148" spans="1:29" ht="14.25">
      <c r="A148" s="11" t="s">
        <v>1242</v>
      </c>
      <c r="B148" t="s">
        <v>1243</v>
      </c>
      <c r="C148" t="s">
        <v>1243</v>
      </c>
      <c r="D148" t="s">
        <v>1244</v>
      </c>
      <c r="E148" t="s">
        <v>1245</v>
      </c>
      <c r="F148" s="2">
        <v>35937</v>
      </c>
      <c r="G148" s="10">
        <f t="shared" si="2"/>
        <v>1998</v>
      </c>
      <c r="I148" t="s">
        <v>1246</v>
      </c>
      <c r="J148">
        <v>12.39</v>
      </c>
      <c r="K148" t="s">
        <v>1247</v>
      </c>
      <c r="L148">
        <v>249</v>
      </c>
      <c r="M148" t="s">
        <v>1458</v>
      </c>
      <c r="N148" t="s">
        <v>1248</v>
      </c>
      <c r="P148" t="s">
        <v>1492</v>
      </c>
      <c r="Q148" t="s">
        <v>1461</v>
      </c>
      <c r="R148" t="s">
        <v>1249</v>
      </c>
      <c r="S148">
        <v>0.06</v>
      </c>
      <c r="T148" t="s">
        <v>1464</v>
      </c>
      <c r="W148">
        <v>15</v>
      </c>
      <c r="X148" t="s">
        <v>1503</v>
      </c>
      <c r="Z148">
        <v>0.06</v>
      </c>
      <c r="AA148" t="s">
        <v>1464</v>
      </c>
      <c r="AC148" t="s">
        <v>1465</v>
      </c>
    </row>
    <row r="149" spans="1:29" ht="14.25">
      <c r="A149" s="11" t="s">
        <v>1494</v>
      </c>
      <c r="B149" t="s">
        <v>1495</v>
      </c>
      <c r="C149" t="s">
        <v>1496</v>
      </c>
      <c r="D149" t="s">
        <v>1497</v>
      </c>
      <c r="E149" t="s">
        <v>1498</v>
      </c>
      <c r="F149" s="2">
        <v>35972</v>
      </c>
      <c r="G149" s="10">
        <f t="shared" si="2"/>
        <v>1998</v>
      </c>
      <c r="H149" t="s">
        <v>1499</v>
      </c>
      <c r="I149" t="s">
        <v>1250</v>
      </c>
      <c r="J149">
        <v>12.39</v>
      </c>
      <c r="K149" t="s">
        <v>1251</v>
      </c>
      <c r="L149">
        <v>213</v>
      </c>
      <c r="M149" t="s">
        <v>1458</v>
      </c>
      <c r="N149" t="s">
        <v>1252</v>
      </c>
      <c r="P149" t="s">
        <v>1492</v>
      </c>
      <c r="Q149" t="s">
        <v>1468</v>
      </c>
      <c r="R149" t="s">
        <v>1253</v>
      </c>
      <c r="S149">
        <v>122.1</v>
      </c>
      <c r="T149" t="s">
        <v>1503</v>
      </c>
      <c r="V149" t="s">
        <v>528</v>
      </c>
      <c r="W149">
        <v>535</v>
      </c>
      <c r="X149" t="s">
        <v>1463</v>
      </c>
      <c r="Z149">
        <v>0.57</v>
      </c>
      <c r="AA149" t="s">
        <v>1464</v>
      </c>
      <c r="AB149" t="s">
        <v>566</v>
      </c>
      <c r="AC149" t="s">
        <v>1254</v>
      </c>
    </row>
    <row r="150" spans="1:29" ht="14.25">
      <c r="A150" s="11" t="s">
        <v>749</v>
      </c>
      <c r="B150" t="s">
        <v>750</v>
      </c>
      <c r="C150" t="s">
        <v>750</v>
      </c>
      <c r="D150" t="s">
        <v>751</v>
      </c>
      <c r="E150" t="s">
        <v>752</v>
      </c>
      <c r="F150" s="2">
        <v>35985</v>
      </c>
      <c r="G150" s="10">
        <f t="shared" si="2"/>
        <v>1998</v>
      </c>
      <c r="H150" t="s">
        <v>753</v>
      </c>
      <c r="I150" t="s">
        <v>1255</v>
      </c>
      <c r="J150">
        <v>12.31</v>
      </c>
      <c r="K150" t="s">
        <v>1457</v>
      </c>
      <c r="L150">
        <v>189</v>
      </c>
      <c r="M150" t="s">
        <v>1458</v>
      </c>
      <c r="N150" t="s">
        <v>1256</v>
      </c>
      <c r="P150" t="s">
        <v>1492</v>
      </c>
      <c r="Q150" t="s">
        <v>1468</v>
      </c>
      <c r="S150">
        <v>0.053</v>
      </c>
      <c r="T150" t="s">
        <v>1464</v>
      </c>
      <c r="Z150">
        <v>0.053</v>
      </c>
      <c r="AA150" t="s">
        <v>1464</v>
      </c>
      <c r="AC150" t="s">
        <v>1465</v>
      </c>
    </row>
    <row r="151" spans="1:29" ht="14.25">
      <c r="A151" s="11" t="s">
        <v>1854</v>
      </c>
      <c r="B151" t="s">
        <v>1855</v>
      </c>
      <c r="C151" t="s">
        <v>1855</v>
      </c>
      <c r="D151" t="s">
        <v>1217</v>
      </c>
      <c r="E151" t="s">
        <v>1218</v>
      </c>
      <c r="F151" s="2">
        <v>36021</v>
      </c>
      <c r="G151" s="10">
        <f t="shared" si="2"/>
        <v>1998</v>
      </c>
      <c r="H151" t="s">
        <v>1789</v>
      </c>
      <c r="I151" t="s">
        <v>1124</v>
      </c>
      <c r="J151">
        <v>12.31</v>
      </c>
      <c r="K151" t="s">
        <v>1457</v>
      </c>
      <c r="L151">
        <v>200</v>
      </c>
      <c r="M151" t="s">
        <v>1458</v>
      </c>
      <c r="N151" t="s">
        <v>140</v>
      </c>
      <c r="P151" t="s">
        <v>1492</v>
      </c>
      <c r="Q151" t="s">
        <v>1461</v>
      </c>
      <c r="R151" t="s">
        <v>619</v>
      </c>
      <c r="S151">
        <v>0.035</v>
      </c>
      <c r="T151" t="s">
        <v>1464</v>
      </c>
      <c r="U151" t="s">
        <v>141</v>
      </c>
      <c r="W151">
        <v>0.087</v>
      </c>
      <c r="X151" t="s">
        <v>1464</v>
      </c>
      <c r="Y151" t="s">
        <v>142</v>
      </c>
      <c r="Z151">
        <v>0.035</v>
      </c>
      <c r="AA151" t="s">
        <v>1464</v>
      </c>
      <c r="AC151" t="s">
        <v>1465</v>
      </c>
    </row>
    <row r="152" spans="1:29" ht="14.25">
      <c r="A152" s="11" t="s">
        <v>133</v>
      </c>
      <c r="B152" t="s">
        <v>134</v>
      </c>
      <c r="C152" t="s">
        <v>135</v>
      </c>
      <c r="D152" t="s">
        <v>1497</v>
      </c>
      <c r="E152" t="s">
        <v>1498</v>
      </c>
      <c r="F152" s="2">
        <v>36046</v>
      </c>
      <c r="G152" s="10">
        <f t="shared" si="2"/>
        <v>1998</v>
      </c>
      <c r="H152" t="s">
        <v>136</v>
      </c>
      <c r="I152" t="s">
        <v>671</v>
      </c>
      <c r="J152">
        <v>12.31</v>
      </c>
      <c r="K152" t="s">
        <v>1457</v>
      </c>
      <c r="L152">
        <v>310.4</v>
      </c>
      <c r="M152" t="s">
        <v>1458</v>
      </c>
      <c r="P152" t="s">
        <v>1492</v>
      </c>
      <c r="Q152" t="s">
        <v>1461</v>
      </c>
      <c r="R152" t="s">
        <v>650</v>
      </c>
      <c r="S152">
        <v>0.09</v>
      </c>
      <c r="T152" t="s">
        <v>1464</v>
      </c>
      <c r="Z152">
        <v>0.09</v>
      </c>
      <c r="AA152" t="s">
        <v>1464</v>
      </c>
      <c r="AC152" t="s">
        <v>1465</v>
      </c>
    </row>
    <row r="153" spans="1:29" ht="14.25">
      <c r="A153" s="11" t="s">
        <v>133</v>
      </c>
      <c r="B153" t="s">
        <v>134</v>
      </c>
      <c r="C153" t="s">
        <v>135</v>
      </c>
      <c r="D153" t="s">
        <v>1497</v>
      </c>
      <c r="E153" t="s">
        <v>1498</v>
      </c>
      <c r="F153" s="2">
        <v>36046</v>
      </c>
      <c r="G153" s="10">
        <f t="shared" si="2"/>
        <v>1998</v>
      </c>
      <c r="H153" t="s">
        <v>136</v>
      </c>
      <c r="I153" t="s">
        <v>137</v>
      </c>
      <c r="J153">
        <v>12.31</v>
      </c>
      <c r="K153" t="s">
        <v>1457</v>
      </c>
      <c r="L153">
        <v>227</v>
      </c>
      <c r="M153" t="s">
        <v>1526</v>
      </c>
      <c r="N153" t="s">
        <v>138</v>
      </c>
      <c r="P153" t="s">
        <v>1492</v>
      </c>
      <c r="Q153" t="s">
        <v>1461</v>
      </c>
      <c r="R153" t="s">
        <v>139</v>
      </c>
      <c r="S153">
        <v>0.06</v>
      </c>
      <c r="T153" t="s">
        <v>1464</v>
      </c>
      <c r="Z153">
        <v>0.06</v>
      </c>
      <c r="AA153" t="s">
        <v>1464</v>
      </c>
      <c r="AC153" t="s">
        <v>1465</v>
      </c>
    </row>
    <row r="154" spans="1:29" ht="14.25">
      <c r="A154" s="11" t="s">
        <v>129</v>
      </c>
      <c r="B154" t="s">
        <v>130</v>
      </c>
      <c r="C154" t="s">
        <v>130</v>
      </c>
      <c r="D154" t="s">
        <v>1229</v>
      </c>
      <c r="E154" t="s">
        <v>1230</v>
      </c>
      <c r="F154" s="2">
        <v>36063</v>
      </c>
      <c r="G154" s="10">
        <f t="shared" si="2"/>
        <v>1998</v>
      </c>
      <c r="I154" t="s">
        <v>131</v>
      </c>
      <c r="J154">
        <v>12.31</v>
      </c>
      <c r="K154" t="s">
        <v>1457</v>
      </c>
      <c r="L154">
        <v>0</v>
      </c>
      <c r="P154" t="s">
        <v>1492</v>
      </c>
      <c r="Q154" t="s">
        <v>1468</v>
      </c>
      <c r="S154">
        <v>0.2</v>
      </c>
      <c r="T154" t="s">
        <v>132</v>
      </c>
      <c r="W154">
        <v>91.4</v>
      </c>
      <c r="X154" t="s">
        <v>1503</v>
      </c>
      <c r="AC154" t="s">
        <v>1465</v>
      </c>
    </row>
    <row r="155" spans="1:29" ht="14.25">
      <c r="A155" s="11" t="s">
        <v>122</v>
      </c>
      <c r="B155" t="s">
        <v>123</v>
      </c>
      <c r="C155" t="s">
        <v>124</v>
      </c>
      <c r="D155" t="s">
        <v>1497</v>
      </c>
      <c r="E155" t="s">
        <v>1498</v>
      </c>
      <c r="F155" s="2">
        <v>36096</v>
      </c>
      <c r="G155" s="10">
        <f t="shared" si="2"/>
        <v>1998</v>
      </c>
      <c r="H155" t="s">
        <v>125</v>
      </c>
      <c r="I155" t="s">
        <v>127</v>
      </c>
      <c r="J155">
        <v>12.31</v>
      </c>
      <c r="K155" t="s">
        <v>1717</v>
      </c>
      <c r="L155">
        <v>200</v>
      </c>
      <c r="M155" t="s">
        <v>50</v>
      </c>
      <c r="N155" t="s">
        <v>128</v>
      </c>
      <c r="P155" t="s">
        <v>1492</v>
      </c>
      <c r="Q155" t="s">
        <v>1461</v>
      </c>
      <c r="R155" t="s">
        <v>126</v>
      </c>
      <c r="S155">
        <v>0.08</v>
      </c>
      <c r="T155" t="s">
        <v>1464</v>
      </c>
      <c r="U155" t="s">
        <v>2354</v>
      </c>
      <c r="Z155">
        <v>0.08</v>
      </c>
      <c r="AA155" t="s">
        <v>1464</v>
      </c>
      <c r="AB155" t="s">
        <v>2354</v>
      </c>
      <c r="AC155" t="s">
        <v>1465</v>
      </c>
    </row>
    <row r="156" spans="1:29" ht="14.25">
      <c r="A156" s="11" t="s">
        <v>113</v>
      </c>
      <c r="B156" t="s">
        <v>114</v>
      </c>
      <c r="C156" t="s">
        <v>114</v>
      </c>
      <c r="D156" t="s">
        <v>577</v>
      </c>
      <c r="E156" t="s">
        <v>578</v>
      </c>
      <c r="F156" s="2">
        <v>36109</v>
      </c>
      <c r="G156" s="10">
        <f t="shared" si="2"/>
        <v>1998</v>
      </c>
      <c r="I156" t="s">
        <v>119</v>
      </c>
      <c r="J156">
        <v>12.31</v>
      </c>
      <c r="K156" t="s">
        <v>1457</v>
      </c>
      <c r="L156">
        <v>114</v>
      </c>
      <c r="M156" t="s">
        <v>120</v>
      </c>
      <c r="N156" t="s">
        <v>121</v>
      </c>
      <c r="P156" t="s">
        <v>1492</v>
      </c>
      <c r="Q156" t="s">
        <v>1461</v>
      </c>
      <c r="R156" t="s">
        <v>116</v>
      </c>
      <c r="S156">
        <v>0.06</v>
      </c>
      <c r="T156" t="s">
        <v>1464</v>
      </c>
      <c r="Z156">
        <v>0.06</v>
      </c>
      <c r="AA156" t="s">
        <v>1464</v>
      </c>
      <c r="AC156" t="s">
        <v>1465</v>
      </c>
    </row>
    <row r="157" spans="1:29" ht="14.25">
      <c r="A157" s="11" t="s">
        <v>107</v>
      </c>
      <c r="B157" t="s">
        <v>108</v>
      </c>
      <c r="C157" t="s">
        <v>108</v>
      </c>
      <c r="D157" t="s">
        <v>1299</v>
      </c>
      <c r="E157" t="s">
        <v>109</v>
      </c>
      <c r="F157" s="2">
        <v>36143</v>
      </c>
      <c r="G157" s="10">
        <f t="shared" si="2"/>
        <v>1998</v>
      </c>
      <c r="I157" t="s">
        <v>110</v>
      </c>
      <c r="J157">
        <v>12.31</v>
      </c>
      <c r="K157" t="s">
        <v>1457</v>
      </c>
      <c r="L157">
        <v>210</v>
      </c>
      <c r="M157" t="s">
        <v>1458</v>
      </c>
      <c r="N157" t="s">
        <v>111</v>
      </c>
      <c r="P157" t="s">
        <v>1492</v>
      </c>
      <c r="Q157" t="s">
        <v>1461</v>
      </c>
      <c r="R157" t="s">
        <v>112</v>
      </c>
      <c r="S157">
        <v>30</v>
      </c>
      <c r="T157" t="s">
        <v>1304</v>
      </c>
      <c r="W157">
        <v>0</v>
      </c>
      <c r="Z157">
        <v>0</v>
      </c>
      <c r="AC157" t="s">
        <v>1465</v>
      </c>
    </row>
    <row r="158" spans="1:29" ht="14.25">
      <c r="A158" s="11" t="s">
        <v>1866</v>
      </c>
      <c r="B158" t="s">
        <v>1867</v>
      </c>
      <c r="C158" t="s">
        <v>1868</v>
      </c>
      <c r="D158" t="s">
        <v>909</v>
      </c>
      <c r="E158" t="s">
        <v>591</v>
      </c>
      <c r="F158" s="2">
        <v>36187</v>
      </c>
      <c r="G158" s="10">
        <f t="shared" si="2"/>
        <v>1999</v>
      </c>
      <c r="H158" t="s">
        <v>1869</v>
      </c>
      <c r="I158" t="s">
        <v>104</v>
      </c>
      <c r="J158">
        <v>12.31</v>
      </c>
      <c r="K158" t="s">
        <v>1457</v>
      </c>
      <c r="L158">
        <v>196.2</v>
      </c>
      <c r="M158" t="s">
        <v>1458</v>
      </c>
      <c r="N158" t="s">
        <v>105</v>
      </c>
      <c r="P158" t="s">
        <v>1492</v>
      </c>
      <c r="Q158" t="s">
        <v>1461</v>
      </c>
      <c r="R158" t="s">
        <v>106</v>
      </c>
      <c r="S158">
        <v>22</v>
      </c>
      <c r="T158" t="s">
        <v>1503</v>
      </c>
      <c r="W158">
        <v>96.2</v>
      </c>
      <c r="X158" t="s">
        <v>1463</v>
      </c>
      <c r="Z158">
        <v>0.112</v>
      </c>
      <c r="AA158" t="s">
        <v>1464</v>
      </c>
      <c r="AC158" t="s">
        <v>1465</v>
      </c>
    </row>
    <row r="159" spans="1:29" ht="14.25">
      <c r="A159" s="11" t="s">
        <v>1871</v>
      </c>
      <c r="B159" t="s">
        <v>1872</v>
      </c>
      <c r="C159" t="s">
        <v>1873</v>
      </c>
      <c r="D159" t="s">
        <v>871</v>
      </c>
      <c r="E159" t="s">
        <v>872</v>
      </c>
      <c r="F159" s="2">
        <v>36196</v>
      </c>
      <c r="G159" s="10">
        <f t="shared" si="2"/>
        <v>1999</v>
      </c>
      <c r="H159" t="s">
        <v>1874</v>
      </c>
      <c r="I159" t="s">
        <v>98</v>
      </c>
      <c r="J159">
        <v>12.31</v>
      </c>
      <c r="K159" t="s">
        <v>1457</v>
      </c>
      <c r="L159">
        <v>118</v>
      </c>
      <c r="M159" t="s">
        <v>1458</v>
      </c>
      <c r="N159" t="s">
        <v>99</v>
      </c>
      <c r="P159" t="s">
        <v>1492</v>
      </c>
      <c r="Q159" t="s">
        <v>1468</v>
      </c>
      <c r="R159" t="s">
        <v>1877</v>
      </c>
      <c r="S159">
        <v>33</v>
      </c>
      <c r="T159" t="s">
        <v>1503</v>
      </c>
      <c r="W159">
        <v>0.28</v>
      </c>
      <c r="X159" t="s">
        <v>1464</v>
      </c>
      <c r="Z159">
        <v>0.28</v>
      </c>
      <c r="AA159" t="s">
        <v>1464</v>
      </c>
      <c r="AC159" t="s">
        <v>1465</v>
      </c>
    </row>
    <row r="160" spans="1:29" ht="14.25">
      <c r="A160" s="11" t="s">
        <v>1871</v>
      </c>
      <c r="B160" t="s">
        <v>1872</v>
      </c>
      <c r="C160" t="s">
        <v>1873</v>
      </c>
      <c r="D160" t="s">
        <v>871</v>
      </c>
      <c r="E160" t="s">
        <v>872</v>
      </c>
      <c r="F160" s="2">
        <v>36196</v>
      </c>
      <c r="G160" s="10">
        <f t="shared" si="2"/>
        <v>1999</v>
      </c>
      <c r="H160" t="s">
        <v>1874</v>
      </c>
      <c r="I160" t="s">
        <v>101</v>
      </c>
      <c r="J160">
        <v>12.31</v>
      </c>
      <c r="K160" t="s">
        <v>1457</v>
      </c>
      <c r="L160">
        <v>134</v>
      </c>
      <c r="M160" t="s">
        <v>1458</v>
      </c>
      <c r="N160" t="s">
        <v>102</v>
      </c>
      <c r="P160" t="s">
        <v>1492</v>
      </c>
      <c r="Q160" t="s">
        <v>1468</v>
      </c>
      <c r="R160" t="s">
        <v>1877</v>
      </c>
      <c r="S160">
        <v>37.6</v>
      </c>
      <c r="T160" t="s">
        <v>1503</v>
      </c>
      <c r="W160">
        <v>0.28</v>
      </c>
      <c r="X160" t="s">
        <v>1464</v>
      </c>
      <c r="Z160">
        <v>0.28</v>
      </c>
      <c r="AA160" t="s">
        <v>1464</v>
      </c>
      <c r="AC160" t="s">
        <v>1465</v>
      </c>
    </row>
    <row r="161" spans="1:29" ht="14.25">
      <c r="A161" s="11" t="s">
        <v>1871</v>
      </c>
      <c r="B161" t="s">
        <v>1872</v>
      </c>
      <c r="C161" t="s">
        <v>1873</v>
      </c>
      <c r="D161" t="s">
        <v>871</v>
      </c>
      <c r="E161" t="s">
        <v>872</v>
      </c>
      <c r="F161" s="2">
        <v>36196</v>
      </c>
      <c r="G161" s="10">
        <f t="shared" si="2"/>
        <v>1999</v>
      </c>
      <c r="H161" t="s">
        <v>1874</v>
      </c>
      <c r="I161" t="s">
        <v>103</v>
      </c>
      <c r="J161">
        <v>12.31</v>
      </c>
      <c r="K161" t="s">
        <v>1457</v>
      </c>
      <c r="L161">
        <v>152</v>
      </c>
      <c r="M161" t="s">
        <v>1458</v>
      </c>
      <c r="N161" t="s">
        <v>99</v>
      </c>
      <c r="P161" t="s">
        <v>1492</v>
      </c>
      <c r="Q161" t="s">
        <v>1468</v>
      </c>
      <c r="R161" t="s">
        <v>1877</v>
      </c>
      <c r="S161">
        <v>42.6</v>
      </c>
      <c r="T161" t="s">
        <v>1503</v>
      </c>
      <c r="W161">
        <v>0.28</v>
      </c>
      <c r="X161" t="s">
        <v>1464</v>
      </c>
      <c r="Z161">
        <v>0.28</v>
      </c>
      <c r="AA161" t="s">
        <v>1464</v>
      </c>
      <c r="AC161" t="s">
        <v>1465</v>
      </c>
    </row>
    <row r="162" spans="1:29" ht="14.25">
      <c r="A162" s="11" t="s">
        <v>83</v>
      </c>
      <c r="B162" t="s">
        <v>84</v>
      </c>
      <c r="C162" t="s">
        <v>84</v>
      </c>
      <c r="D162" t="s">
        <v>713</v>
      </c>
      <c r="E162" t="s">
        <v>714</v>
      </c>
      <c r="F162" s="2">
        <v>36272</v>
      </c>
      <c r="G162" s="10">
        <f t="shared" si="2"/>
        <v>1999</v>
      </c>
      <c r="I162" t="s">
        <v>85</v>
      </c>
      <c r="J162">
        <v>12.31</v>
      </c>
      <c r="K162" t="s">
        <v>1457</v>
      </c>
      <c r="L162">
        <v>182.1</v>
      </c>
      <c r="M162" t="s">
        <v>1458</v>
      </c>
      <c r="N162" t="s">
        <v>2495</v>
      </c>
      <c r="P162" t="s">
        <v>1492</v>
      </c>
      <c r="Q162" t="s">
        <v>582</v>
      </c>
      <c r="R162" t="s">
        <v>86</v>
      </c>
      <c r="S162">
        <v>0.05</v>
      </c>
      <c r="T162" t="s">
        <v>1464</v>
      </c>
      <c r="W162">
        <v>9.11</v>
      </c>
      <c r="X162" t="s">
        <v>1503</v>
      </c>
      <c r="Z162">
        <v>0.05</v>
      </c>
      <c r="AA162" t="s">
        <v>1464</v>
      </c>
      <c r="AC162" t="s">
        <v>1465</v>
      </c>
    </row>
    <row r="163" spans="1:29" ht="14.25">
      <c r="A163" s="11" t="s">
        <v>87</v>
      </c>
      <c r="B163" t="s">
        <v>88</v>
      </c>
      <c r="C163" t="s">
        <v>89</v>
      </c>
      <c r="D163" t="s">
        <v>1497</v>
      </c>
      <c r="E163" t="s">
        <v>1498</v>
      </c>
      <c r="F163" s="2">
        <v>36272</v>
      </c>
      <c r="G163" s="10">
        <f t="shared" si="2"/>
        <v>1999</v>
      </c>
      <c r="H163" t="s">
        <v>90</v>
      </c>
      <c r="I163" t="s">
        <v>91</v>
      </c>
      <c r="J163">
        <v>12.31</v>
      </c>
      <c r="K163" t="s">
        <v>1457</v>
      </c>
      <c r="L163">
        <v>227</v>
      </c>
      <c r="M163" t="s">
        <v>1458</v>
      </c>
      <c r="N163" t="s">
        <v>92</v>
      </c>
      <c r="P163" t="s">
        <v>1492</v>
      </c>
      <c r="Q163" t="s">
        <v>1461</v>
      </c>
      <c r="R163" t="s">
        <v>1134</v>
      </c>
      <c r="S163">
        <v>13.65</v>
      </c>
      <c r="T163" t="s">
        <v>1503</v>
      </c>
      <c r="W163">
        <v>16.2</v>
      </c>
      <c r="X163" t="s">
        <v>1463</v>
      </c>
      <c r="Z163">
        <v>0.06</v>
      </c>
      <c r="AA163" t="s">
        <v>1464</v>
      </c>
      <c r="AC163" t="s">
        <v>1465</v>
      </c>
    </row>
    <row r="164" spans="1:29" ht="14.25">
      <c r="A164" s="11" t="s">
        <v>73</v>
      </c>
      <c r="B164" t="s">
        <v>74</v>
      </c>
      <c r="C164" t="s">
        <v>74</v>
      </c>
      <c r="D164" t="s">
        <v>808</v>
      </c>
      <c r="E164" t="s">
        <v>1320</v>
      </c>
      <c r="F164" s="2">
        <v>36285</v>
      </c>
      <c r="G164" s="10">
        <f t="shared" si="2"/>
        <v>1999</v>
      </c>
      <c r="H164" t="s">
        <v>75</v>
      </c>
      <c r="I164" t="s">
        <v>1233</v>
      </c>
      <c r="J164">
        <v>12.31</v>
      </c>
      <c r="K164" t="s">
        <v>1457</v>
      </c>
      <c r="L164">
        <v>315</v>
      </c>
      <c r="M164" t="s">
        <v>1458</v>
      </c>
      <c r="N164" t="s">
        <v>77</v>
      </c>
      <c r="P164" t="s">
        <v>1492</v>
      </c>
      <c r="Q164" t="s">
        <v>1461</v>
      </c>
      <c r="R164" t="s">
        <v>76</v>
      </c>
      <c r="S164">
        <v>0.08</v>
      </c>
      <c r="T164" t="s">
        <v>1464</v>
      </c>
      <c r="Z164">
        <v>0.08</v>
      </c>
      <c r="AA164" t="s">
        <v>1464</v>
      </c>
      <c r="AC164" t="s">
        <v>1465</v>
      </c>
    </row>
    <row r="165" spans="1:29" ht="14.25">
      <c r="A165" s="11" t="s">
        <v>73</v>
      </c>
      <c r="B165" t="s">
        <v>74</v>
      </c>
      <c r="C165" t="s">
        <v>74</v>
      </c>
      <c r="D165" t="s">
        <v>808</v>
      </c>
      <c r="E165" t="s">
        <v>1320</v>
      </c>
      <c r="F165" s="2">
        <v>36285</v>
      </c>
      <c r="G165" s="10">
        <f t="shared" si="2"/>
        <v>1999</v>
      </c>
      <c r="H165" t="s">
        <v>75</v>
      </c>
      <c r="I165" t="s">
        <v>641</v>
      </c>
      <c r="J165">
        <v>12.31</v>
      </c>
      <c r="K165" t="s">
        <v>1457</v>
      </c>
      <c r="L165">
        <v>362</v>
      </c>
      <c r="M165" t="s">
        <v>1458</v>
      </c>
      <c r="N165" t="s">
        <v>79</v>
      </c>
      <c r="P165" t="s">
        <v>1492</v>
      </c>
      <c r="Q165" t="s">
        <v>1461</v>
      </c>
      <c r="R165" t="s">
        <v>82</v>
      </c>
      <c r="S165">
        <v>0.037</v>
      </c>
      <c r="T165" t="s">
        <v>1464</v>
      </c>
      <c r="Z165">
        <v>0.037</v>
      </c>
      <c r="AA165" t="s">
        <v>1464</v>
      </c>
      <c r="AC165" t="s">
        <v>1465</v>
      </c>
    </row>
    <row r="166" spans="1:29" ht="14.25">
      <c r="A166" s="11" t="s">
        <v>1507</v>
      </c>
      <c r="B166" t="s">
        <v>1508</v>
      </c>
      <c r="C166" t="s">
        <v>1509</v>
      </c>
      <c r="D166" t="s">
        <v>1510</v>
      </c>
      <c r="E166" t="s">
        <v>1511</v>
      </c>
      <c r="F166" s="2">
        <v>36384</v>
      </c>
      <c r="G166" s="10">
        <f t="shared" si="2"/>
        <v>1999</v>
      </c>
      <c r="H166" t="s">
        <v>66</v>
      </c>
      <c r="I166" t="s">
        <v>1257</v>
      </c>
      <c r="J166">
        <v>12.39</v>
      </c>
      <c r="K166" t="s">
        <v>1457</v>
      </c>
      <c r="L166">
        <v>150</v>
      </c>
      <c r="M166" t="s">
        <v>1458</v>
      </c>
      <c r="N166" t="s">
        <v>1258</v>
      </c>
      <c r="P166" t="s">
        <v>1492</v>
      </c>
      <c r="Q166" t="s">
        <v>1461</v>
      </c>
      <c r="R166" t="s">
        <v>1515</v>
      </c>
      <c r="S166">
        <v>6.8</v>
      </c>
      <c r="T166" t="s">
        <v>1516</v>
      </c>
      <c r="U166" t="s">
        <v>1517</v>
      </c>
      <c r="V166" t="s">
        <v>505</v>
      </c>
      <c r="W166">
        <v>25</v>
      </c>
      <c r="X166" t="s">
        <v>1518</v>
      </c>
      <c r="Y166" t="s">
        <v>1519</v>
      </c>
      <c r="Z166">
        <v>0.038</v>
      </c>
      <c r="AA166" t="s">
        <v>1520</v>
      </c>
      <c r="AC166" t="s">
        <v>1259</v>
      </c>
    </row>
    <row r="167" spans="1:29" ht="14.25">
      <c r="A167" s="11" t="s">
        <v>1507</v>
      </c>
      <c r="B167" t="s">
        <v>1508</v>
      </c>
      <c r="C167" t="s">
        <v>1509</v>
      </c>
      <c r="D167" t="s">
        <v>1510</v>
      </c>
      <c r="E167" t="s">
        <v>1511</v>
      </c>
      <c r="F167" s="2">
        <v>36384</v>
      </c>
      <c r="G167" s="10">
        <f t="shared" si="2"/>
        <v>1999</v>
      </c>
      <c r="H167" t="s">
        <v>66</v>
      </c>
      <c r="I167" t="s">
        <v>1260</v>
      </c>
      <c r="J167">
        <v>12.39</v>
      </c>
      <c r="K167" t="s">
        <v>1457</v>
      </c>
      <c r="L167">
        <v>237</v>
      </c>
      <c r="M167" t="s">
        <v>1458</v>
      </c>
      <c r="N167" t="s">
        <v>1261</v>
      </c>
      <c r="P167" t="s">
        <v>1492</v>
      </c>
      <c r="Q167" t="s">
        <v>1461</v>
      </c>
      <c r="R167" t="s">
        <v>1515</v>
      </c>
      <c r="S167">
        <v>9.1</v>
      </c>
      <c r="T167" t="s">
        <v>1516</v>
      </c>
      <c r="U167" t="s">
        <v>1517</v>
      </c>
      <c r="V167" t="s">
        <v>505</v>
      </c>
      <c r="W167">
        <v>33.2</v>
      </c>
      <c r="X167" t="s">
        <v>1518</v>
      </c>
      <c r="Y167" t="s">
        <v>1519</v>
      </c>
      <c r="Z167">
        <v>0.032</v>
      </c>
      <c r="AA167" t="s">
        <v>1464</v>
      </c>
      <c r="AC167" t="s">
        <v>1262</v>
      </c>
    </row>
    <row r="168" spans="1:29" ht="14.25">
      <c r="A168" s="11" t="s">
        <v>60</v>
      </c>
      <c r="B168" t="s">
        <v>61</v>
      </c>
      <c r="C168" t="s">
        <v>62</v>
      </c>
      <c r="D168" t="s">
        <v>1244</v>
      </c>
      <c r="E168" t="s">
        <v>1245</v>
      </c>
      <c r="F168" s="2">
        <v>36398</v>
      </c>
      <c r="G168" s="10">
        <f t="shared" si="2"/>
        <v>1999</v>
      </c>
      <c r="H168" t="s">
        <v>63</v>
      </c>
      <c r="I168" t="s">
        <v>2491</v>
      </c>
      <c r="J168">
        <v>12.31</v>
      </c>
      <c r="K168" t="s">
        <v>1457</v>
      </c>
      <c r="L168">
        <v>249</v>
      </c>
      <c r="M168" t="s">
        <v>1458</v>
      </c>
      <c r="N168" t="s">
        <v>64</v>
      </c>
      <c r="P168" t="s">
        <v>1492</v>
      </c>
      <c r="Q168" t="s">
        <v>1479</v>
      </c>
      <c r="R168" t="s">
        <v>65</v>
      </c>
      <c r="S168">
        <v>0.012</v>
      </c>
      <c r="T168" t="s">
        <v>1464</v>
      </c>
      <c r="Z168">
        <v>0.012</v>
      </c>
      <c r="AA168" t="s">
        <v>1464</v>
      </c>
      <c r="AC168" t="s">
        <v>1465</v>
      </c>
    </row>
    <row r="169" spans="1:29" ht="14.25">
      <c r="A169" s="11" t="s">
        <v>52</v>
      </c>
      <c r="B169" t="s">
        <v>53</v>
      </c>
      <c r="C169" t="s">
        <v>54</v>
      </c>
      <c r="D169" t="s">
        <v>537</v>
      </c>
      <c r="E169" t="s">
        <v>538</v>
      </c>
      <c r="F169" s="2">
        <v>36496</v>
      </c>
      <c r="G169" s="10">
        <f t="shared" si="2"/>
        <v>1999</v>
      </c>
      <c r="I169" t="s">
        <v>55</v>
      </c>
      <c r="J169">
        <v>12.31</v>
      </c>
      <c r="K169" t="s">
        <v>1457</v>
      </c>
      <c r="L169">
        <v>230</v>
      </c>
      <c r="M169" t="s">
        <v>1458</v>
      </c>
      <c r="N169" t="s">
        <v>56</v>
      </c>
      <c r="P169" t="s">
        <v>1492</v>
      </c>
      <c r="Q169" t="s">
        <v>1461</v>
      </c>
      <c r="R169" t="s">
        <v>59</v>
      </c>
      <c r="S169">
        <v>0.04</v>
      </c>
      <c r="T169" t="s">
        <v>1464</v>
      </c>
      <c r="Z169">
        <v>0.04</v>
      </c>
      <c r="AA169" t="s">
        <v>1464</v>
      </c>
      <c r="AC169" t="s">
        <v>1465</v>
      </c>
    </row>
    <row r="170" spans="1:29" ht="14.25">
      <c r="A170" s="11" t="s">
        <v>1522</v>
      </c>
      <c r="B170" t="s">
        <v>1523</v>
      </c>
      <c r="C170" t="s">
        <v>1524</v>
      </c>
      <c r="D170" t="s">
        <v>1497</v>
      </c>
      <c r="E170" t="s">
        <v>1498</v>
      </c>
      <c r="F170" s="2">
        <v>36579</v>
      </c>
      <c r="G170" s="10">
        <f t="shared" si="2"/>
        <v>2000</v>
      </c>
      <c r="H170" t="s">
        <v>1525</v>
      </c>
      <c r="I170" t="s">
        <v>1263</v>
      </c>
      <c r="J170">
        <v>12.39</v>
      </c>
      <c r="K170" t="s">
        <v>1457</v>
      </c>
      <c r="N170" t="s">
        <v>1264</v>
      </c>
      <c r="P170" t="s">
        <v>1492</v>
      </c>
      <c r="Q170" t="s">
        <v>1461</v>
      </c>
      <c r="R170" t="s">
        <v>708</v>
      </c>
      <c r="S170">
        <v>0.06</v>
      </c>
      <c r="T170" t="s">
        <v>1464</v>
      </c>
      <c r="Z170">
        <v>0.06</v>
      </c>
      <c r="AA170" t="s">
        <v>1464</v>
      </c>
      <c r="AC170" t="s">
        <v>1465</v>
      </c>
    </row>
    <row r="171" spans="1:29" ht="14.25">
      <c r="A171" s="11" t="s">
        <v>43</v>
      </c>
      <c r="B171" t="s">
        <v>44</v>
      </c>
      <c r="C171" t="s">
        <v>45</v>
      </c>
      <c r="D171" t="s">
        <v>1497</v>
      </c>
      <c r="E171" t="s">
        <v>1498</v>
      </c>
      <c r="F171" s="2">
        <v>36605</v>
      </c>
      <c r="G171" s="10">
        <f t="shared" si="2"/>
        <v>2000</v>
      </c>
      <c r="H171" t="s">
        <v>46</v>
      </c>
      <c r="I171" t="s">
        <v>49</v>
      </c>
      <c r="J171">
        <v>12.31</v>
      </c>
      <c r="K171" t="s">
        <v>1717</v>
      </c>
      <c r="L171">
        <v>160</v>
      </c>
      <c r="M171" t="s">
        <v>50</v>
      </c>
      <c r="N171" t="s">
        <v>51</v>
      </c>
      <c r="P171" t="s">
        <v>1492</v>
      </c>
      <c r="Q171" t="s">
        <v>1461</v>
      </c>
      <c r="R171" t="s">
        <v>47</v>
      </c>
      <c r="S171">
        <v>0.08</v>
      </c>
      <c r="T171" t="s">
        <v>1464</v>
      </c>
      <c r="U171" t="s">
        <v>2354</v>
      </c>
      <c r="Z171">
        <v>0.08</v>
      </c>
      <c r="AA171" t="s">
        <v>1464</v>
      </c>
      <c r="AB171" t="s">
        <v>2354</v>
      </c>
      <c r="AC171" t="s">
        <v>1465</v>
      </c>
    </row>
    <row r="172" spans="1:29" ht="14.25">
      <c r="A172" s="11" t="s">
        <v>1265</v>
      </c>
      <c r="B172" t="s">
        <v>1266</v>
      </c>
      <c r="C172" t="s">
        <v>1267</v>
      </c>
      <c r="D172" t="s">
        <v>926</v>
      </c>
      <c r="E172" t="s">
        <v>927</v>
      </c>
      <c r="F172" s="2">
        <v>36606</v>
      </c>
      <c r="G172" s="10">
        <f t="shared" si="2"/>
        <v>2000</v>
      </c>
      <c r="H172" t="s">
        <v>273</v>
      </c>
      <c r="I172" t="s">
        <v>1269</v>
      </c>
      <c r="J172">
        <v>12.39</v>
      </c>
      <c r="K172" t="s">
        <v>1270</v>
      </c>
      <c r="L172">
        <v>140</v>
      </c>
      <c r="M172" t="s">
        <v>1458</v>
      </c>
      <c r="N172" t="s">
        <v>158</v>
      </c>
      <c r="P172" t="s">
        <v>1492</v>
      </c>
      <c r="Q172" t="s">
        <v>1468</v>
      </c>
      <c r="R172" t="s">
        <v>1502</v>
      </c>
      <c r="S172">
        <v>0.25</v>
      </c>
      <c r="T172" t="s">
        <v>1464</v>
      </c>
      <c r="V172" t="s">
        <v>528</v>
      </c>
      <c r="Z172">
        <v>0.25</v>
      </c>
      <c r="AA172" t="s">
        <v>1464</v>
      </c>
      <c r="AC172" t="s">
        <v>1271</v>
      </c>
    </row>
    <row r="173" spans="1:29" ht="14.25">
      <c r="A173" s="11" t="s">
        <v>1265</v>
      </c>
      <c r="B173" t="s">
        <v>1266</v>
      </c>
      <c r="C173" t="s">
        <v>1267</v>
      </c>
      <c r="D173" t="s">
        <v>926</v>
      </c>
      <c r="E173" t="s">
        <v>927</v>
      </c>
      <c r="F173" s="2">
        <v>36606</v>
      </c>
      <c r="G173" s="10">
        <f t="shared" si="2"/>
        <v>2000</v>
      </c>
      <c r="H173" t="s">
        <v>273</v>
      </c>
      <c r="I173" t="s">
        <v>1272</v>
      </c>
      <c r="J173">
        <v>12.39</v>
      </c>
      <c r="K173" t="s">
        <v>1270</v>
      </c>
      <c r="L173">
        <v>165</v>
      </c>
      <c r="M173" t="s">
        <v>1458</v>
      </c>
      <c r="N173" t="s">
        <v>1273</v>
      </c>
      <c r="P173" t="s">
        <v>1492</v>
      </c>
      <c r="Q173" t="s">
        <v>1468</v>
      </c>
      <c r="R173" t="s">
        <v>1502</v>
      </c>
      <c r="S173">
        <v>0.06</v>
      </c>
      <c r="T173" t="s">
        <v>1464</v>
      </c>
      <c r="Z173">
        <v>0.06</v>
      </c>
      <c r="AA173" t="s">
        <v>1464</v>
      </c>
      <c r="AC173" t="s">
        <v>1274</v>
      </c>
    </row>
    <row r="174" spans="1:29" ht="14.25">
      <c r="A174" s="11" t="s">
        <v>1275</v>
      </c>
      <c r="B174" t="s">
        <v>1276</v>
      </c>
      <c r="C174" t="s">
        <v>1277</v>
      </c>
      <c r="D174" t="s">
        <v>1497</v>
      </c>
      <c r="E174" t="s">
        <v>1498</v>
      </c>
      <c r="F174" s="2">
        <v>36669</v>
      </c>
      <c r="G174" s="10">
        <f t="shared" si="2"/>
        <v>2000</v>
      </c>
      <c r="I174" t="s">
        <v>1278</v>
      </c>
      <c r="J174">
        <v>12.39</v>
      </c>
      <c r="K174" t="s">
        <v>1279</v>
      </c>
      <c r="L174">
        <v>248</v>
      </c>
      <c r="M174" t="s">
        <v>1458</v>
      </c>
      <c r="P174" t="s">
        <v>1492</v>
      </c>
      <c r="Q174" t="s">
        <v>1468</v>
      </c>
      <c r="S174">
        <v>12.4</v>
      </c>
      <c r="T174" t="s">
        <v>1503</v>
      </c>
      <c r="W174">
        <v>54.32</v>
      </c>
      <c r="X174" t="s">
        <v>1463</v>
      </c>
      <c r="Z174">
        <v>0.05</v>
      </c>
      <c r="AA174" t="s">
        <v>1464</v>
      </c>
      <c r="AB174" t="s">
        <v>566</v>
      </c>
      <c r="AC174" t="s">
        <v>1465</v>
      </c>
    </row>
    <row r="175" spans="1:29" ht="14.25">
      <c r="A175" s="11" t="s">
        <v>1275</v>
      </c>
      <c r="B175" t="s">
        <v>1276</v>
      </c>
      <c r="C175" t="s">
        <v>1277</v>
      </c>
      <c r="D175" t="s">
        <v>1497</v>
      </c>
      <c r="E175" t="s">
        <v>1498</v>
      </c>
      <c r="F175" s="2">
        <v>36669</v>
      </c>
      <c r="G175" s="10">
        <f t="shared" si="2"/>
        <v>2000</v>
      </c>
      <c r="I175" t="s">
        <v>1280</v>
      </c>
      <c r="J175">
        <v>12.39</v>
      </c>
      <c r="K175" t="s">
        <v>1279</v>
      </c>
      <c r="L175">
        <v>147.2</v>
      </c>
      <c r="M175" t="s">
        <v>1458</v>
      </c>
      <c r="P175" t="s">
        <v>1492</v>
      </c>
      <c r="Q175" t="s">
        <v>1468</v>
      </c>
      <c r="S175">
        <v>7.36</v>
      </c>
      <c r="T175" t="s">
        <v>1503</v>
      </c>
      <c r="W175">
        <v>32.24</v>
      </c>
      <c r="X175" t="s">
        <v>1463</v>
      </c>
      <c r="Z175">
        <v>0.05</v>
      </c>
      <c r="AA175" t="s">
        <v>1464</v>
      </c>
      <c r="AB175" t="s">
        <v>566</v>
      </c>
      <c r="AC175" t="s">
        <v>1465</v>
      </c>
    </row>
    <row r="176" spans="1:29" ht="14.25">
      <c r="A176" s="11" t="s">
        <v>267</v>
      </c>
      <c r="B176" t="s">
        <v>268</v>
      </c>
      <c r="C176" t="s">
        <v>269</v>
      </c>
      <c r="D176" t="s">
        <v>1497</v>
      </c>
      <c r="E176" t="s">
        <v>1498</v>
      </c>
      <c r="F176" s="2">
        <v>36865</v>
      </c>
      <c r="G176" s="10">
        <f t="shared" si="2"/>
        <v>2000</v>
      </c>
      <c r="H176" t="s">
        <v>270</v>
      </c>
      <c r="I176" t="s">
        <v>1466</v>
      </c>
      <c r="J176">
        <v>12.31</v>
      </c>
      <c r="K176" t="s">
        <v>271</v>
      </c>
      <c r="L176">
        <v>128</v>
      </c>
      <c r="M176" t="s">
        <v>1458</v>
      </c>
      <c r="N176" t="s">
        <v>272</v>
      </c>
      <c r="P176" t="s">
        <v>1492</v>
      </c>
      <c r="Q176" t="s">
        <v>582</v>
      </c>
      <c r="R176" t="s">
        <v>2845</v>
      </c>
      <c r="S176">
        <v>0.092</v>
      </c>
      <c r="T176" t="s">
        <v>1464</v>
      </c>
      <c r="V176" t="s">
        <v>528</v>
      </c>
      <c r="Z176">
        <v>0.092</v>
      </c>
      <c r="AA176" t="s">
        <v>1464</v>
      </c>
      <c r="AC176" t="s">
        <v>1465</v>
      </c>
    </row>
    <row r="177" spans="1:29" ht="14.25">
      <c r="A177" s="11" t="s">
        <v>259</v>
      </c>
      <c r="B177" t="s">
        <v>260</v>
      </c>
      <c r="C177" t="s">
        <v>260</v>
      </c>
      <c r="D177" t="s">
        <v>886</v>
      </c>
      <c r="E177" t="s">
        <v>887</v>
      </c>
      <c r="F177" s="2">
        <v>36880</v>
      </c>
      <c r="G177" s="10">
        <f t="shared" si="2"/>
        <v>2000</v>
      </c>
      <c r="H177" t="s">
        <v>261</v>
      </c>
      <c r="I177" t="s">
        <v>262</v>
      </c>
      <c r="J177">
        <v>12.31</v>
      </c>
      <c r="K177" t="s">
        <v>1457</v>
      </c>
      <c r="L177">
        <v>125</v>
      </c>
      <c r="M177" t="s">
        <v>1458</v>
      </c>
      <c r="N177" t="s">
        <v>263</v>
      </c>
      <c r="P177" t="s">
        <v>1492</v>
      </c>
      <c r="Q177" t="s">
        <v>1461</v>
      </c>
      <c r="R177" t="s">
        <v>906</v>
      </c>
      <c r="S177">
        <v>0.241</v>
      </c>
      <c r="T177" t="s">
        <v>1464</v>
      </c>
      <c r="W177">
        <v>30.1</v>
      </c>
      <c r="X177" t="s">
        <v>1503</v>
      </c>
      <c r="Z177">
        <v>0.241</v>
      </c>
      <c r="AA177" t="s">
        <v>1464</v>
      </c>
      <c r="AC177" t="s">
        <v>265</v>
      </c>
    </row>
    <row r="178" spans="1:29" ht="14.25">
      <c r="A178" s="11" t="s">
        <v>1537</v>
      </c>
      <c r="B178" t="s">
        <v>1538</v>
      </c>
      <c r="C178" t="s">
        <v>1539</v>
      </c>
      <c r="D178" t="s">
        <v>1497</v>
      </c>
      <c r="E178" t="s">
        <v>1498</v>
      </c>
      <c r="F178" s="2">
        <v>36986</v>
      </c>
      <c r="G178" s="10">
        <f t="shared" si="2"/>
        <v>2001</v>
      </c>
      <c r="H178" t="s">
        <v>257</v>
      </c>
      <c r="I178" t="s">
        <v>1281</v>
      </c>
      <c r="J178">
        <v>12.39</v>
      </c>
      <c r="K178" t="s">
        <v>1546</v>
      </c>
      <c r="L178">
        <v>238</v>
      </c>
      <c r="M178" t="s">
        <v>1458</v>
      </c>
      <c r="N178" t="s">
        <v>1282</v>
      </c>
      <c r="P178" t="s">
        <v>1492</v>
      </c>
      <c r="Q178" t="s">
        <v>1468</v>
      </c>
      <c r="R178" t="s">
        <v>1502</v>
      </c>
      <c r="S178">
        <v>42.1</v>
      </c>
      <c r="T178" t="s">
        <v>1503</v>
      </c>
      <c r="W178">
        <v>52.6</v>
      </c>
      <c r="X178" t="s">
        <v>1463</v>
      </c>
      <c r="Z178">
        <v>0.177</v>
      </c>
      <c r="AA178" t="s">
        <v>1464</v>
      </c>
      <c r="AB178" t="s">
        <v>1557</v>
      </c>
      <c r="AC178" t="s">
        <v>1283</v>
      </c>
    </row>
    <row r="179" spans="1:29" ht="14.25">
      <c r="A179" s="11" t="s">
        <v>251</v>
      </c>
      <c r="B179" t="s">
        <v>252</v>
      </c>
      <c r="C179" t="s">
        <v>252</v>
      </c>
      <c r="D179" t="s">
        <v>1217</v>
      </c>
      <c r="E179" t="s">
        <v>1218</v>
      </c>
      <c r="F179" s="2">
        <v>37049</v>
      </c>
      <c r="G179" s="10">
        <f t="shared" si="2"/>
        <v>2001</v>
      </c>
      <c r="I179" t="s">
        <v>593</v>
      </c>
      <c r="J179">
        <v>12.31</v>
      </c>
      <c r="K179" t="s">
        <v>1457</v>
      </c>
      <c r="L179">
        <v>124.6</v>
      </c>
      <c r="M179" t="s">
        <v>1458</v>
      </c>
      <c r="N179" t="s">
        <v>253</v>
      </c>
      <c r="P179" t="s">
        <v>1492</v>
      </c>
      <c r="Q179" t="s">
        <v>1461</v>
      </c>
      <c r="R179" t="s">
        <v>255</v>
      </c>
      <c r="S179">
        <v>0.036</v>
      </c>
      <c r="T179" t="s">
        <v>1464</v>
      </c>
      <c r="W179">
        <v>4.49</v>
      </c>
      <c r="X179" t="s">
        <v>1503</v>
      </c>
      <c r="Z179">
        <v>0.036</v>
      </c>
      <c r="AA179" t="s">
        <v>1464</v>
      </c>
      <c r="AC179" t="s">
        <v>1465</v>
      </c>
    </row>
    <row r="180" spans="1:29" ht="14.25">
      <c r="A180" s="11" t="s">
        <v>239</v>
      </c>
      <c r="B180" t="s">
        <v>3466</v>
      </c>
      <c r="C180" t="s">
        <v>3467</v>
      </c>
      <c r="D180" t="s">
        <v>989</v>
      </c>
      <c r="E180" t="s">
        <v>990</v>
      </c>
      <c r="F180" s="2">
        <v>37118</v>
      </c>
      <c r="G180" s="10">
        <f t="shared" si="2"/>
        <v>2001</v>
      </c>
      <c r="H180" t="s">
        <v>240</v>
      </c>
      <c r="I180" t="s">
        <v>1725</v>
      </c>
      <c r="J180">
        <v>12.31</v>
      </c>
      <c r="K180" t="s">
        <v>1457</v>
      </c>
      <c r="L180">
        <v>20</v>
      </c>
      <c r="M180" t="s">
        <v>1458</v>
      </c>
      <c r="N180" t="s">
        <v>241</v>
      </c>
      <c r="P180" t="s">
        <v>1492</v>
      </c>
      <c r="Q180" t="s">
        <v>1461</v>
      </c>
      <c r="R180" t="s">
        <v>650</v>
      </c>
      <c r="S180">
        <v>0.049</v>
      </c>
      <c r="T180" t="s">
        <v>1464</v>
      </c>
      <c r="Z180">
        <v>0.049</v>
      </c>
      <c r="AA180" t="s">
        <v>1464</v>
      </c>
      <c r="AC180" t="s">
        <v>1465</v>
      </c>
    </row>
    <row r="181" spans="1:29" ht="14.25">
      <c r="A181" s="11" t="s">
        <v>233</v>
      </c>
      <c r="B181" t="s">
        <v>234</v>
      </c>
      <c r="C181" t="s">
        <v>234</v>
      </c>
      <c r="D181" t="s">
        <v>808</v>
      </c>
      <c r="E181" t="s">
        <v>1320</v>
      </c>
      <c r="F181" s="2">
        <v>37173</v>
      </c>
      <c r="G181" s="10">
        <f t="shared" si="2"/>
        <v>2001</v>
      </c>
      <c r="H181" t="s">
        <v>235</v>
      </c>
      <c r="I181" t="s">
        <v>2491</v>
      </c>
      <c r="J181">
        <v>12.31</v>
      </c>
      <c r="K181" t="s">
        <v>1457</v>
      </c>
      <c r="L181">
        <v>122</v>
      </c>
      <c r="M181" t="s">
        <v>1458</v>
      </c>
      <c r="N181" t="s">
        <v>236</v>
      </c>
      <c r="P181" t="s">
        <v>1492</v>
      </c>
      <c r="Q181" t="s">
        <v>1461</v>
      </c>
      <c r="R181" t="s">
        <v>237</v>
      </c>
      <c r="S181">
        <v>0.04</v>
      </c>
      <c r="T181" t="s">
        <v>1464</v>
      </c>
      <c r="Z181">
        <v>0.04</v>
      </c>
      <c r="AA181" t="s">
        <v>1464</v>
      </c>
      <c r="AC181" t="s">
        <v>1465</v>
      </c>
    </row>
    <row r="182" spans="1:29" ht="14.25">
      <c r="A182" s="11" t="s">
        <v>228</v>
      </c>
      <c r="B182" t="s">
        <v>229</v>
      </c>
      <c r="C182" t="s">
        <v>230</v>
      </c>
      <c r="D182" t="s">
        <v>808</v>
      </c>
      <c r="E182" t="s">
        <v>1320</v>
      </c>
      <c r="F182" s="2">
        <v>37174</v>
      </c>
      <c r="G182" s="10">
        <f t="shared" si="2"/>
        <v>2001</v>
      </c>
      <c r="H182" t="s">
        <v>2043</v>
      </c>
      <c r="I182" t="s">
        <v>231</v>
      </c>
      <c r="J182">
        <v>12.31</v>
      </c>
      <c r="K182" t="s">
        <v>1457</v>
      </c>
      <c r="L182">
        <v>225</v>
      </c>
      <c r="M182" t="s">
        <v>1458</v>
      </c>
      <c r="P182" t="s">
        <v>1492</v>
      </c>
      <c r="Q182" t="s">
        <v>1461</v>
      </c>
      <c r="R182" t="s">
        <v>232</v>
      </c>
      <c r="S182">
        <v>0.094</v>
      </c>
      <c r="T182" t="s">
        <v>1464</v>
      </c>
      <c r="Z182">
        <v>0.094</v>
      </c>
      <c r="AA182" t="s">
        <v>1464</v>
      </c>
      <c r="AC182" t="s">
        <v>1465</v>
      </c>
    </row>
    <row r="183" spans="1:29" ht="14.25">
      <c r="A183" s="11" t="s">
        <v>901</v>
      </c>
      <c r="B183" t="s">
        <v>902</v>
      </c>
      <c r="C183" t="s">
        <v>902</v>
      </c>
      <c r="D183" t="s">
        <v>871</v>
      </c>
      <c r="E183" t="s">
        <v>872</v>
      </c>
      <c r="F183" s="2">
        <v>37188</v>
      </c>
      <c r="G183" s="10">
        <f t="shared" si="2"/>
        <v>2001</v>
      </c>
      <c r="H183" t="s">
        <v>903</v>
      </c>
      <c r="I183" t="s">
        <v>1204</v>
      </c>
      <c r="J183">
        <v>12.31</v>
      </c>
      <c r="K183" t="s">
        <v>1457</v>
      </c>
      <c r="L183">
        <v>120</v>
      </c>
      <c r="M183" t="s">
        <v>1458</v>
      </c>
      <c r="P183" t="s">
        <v>1492</v>
      </c>
      <c r="Q183" t="s">
        <v>1461</v>
      </c>
      <c r="R183" t="s">
        <v>1284</v>
      </c>
      <c r="S183">
        <v>0.036</v>
      </c>
      <c r="T183" t="s">
        <v>1464</v>
      </c>
      <c r="W183">
        <v>4.32</v>
      </c>
      <c r="X183" t="s">
        <v>1503</v>
      </c>
      <c r="Z183">
        <v>0.036</v>
      </c>
      <c r="AA183" t="s">
        <v>1464</v>
      </c>
      <c r="AC183" t="s">
        <v>1465</v>
      </c>
    </row>
    <row r="184" spans="1:29" ht="14.25">
      <c r="A184" s="11" t="s">
        <v>216</v>
      </c>
      <c r="B184" t="s">
        <v>217</v>
      </c>
      <c r="C184" t="s">
        <v>218</v>
      </c>
      <c r="D184" t="s">
        <v>219</v>
      </c>
      <c r="E184" t="s">
        <v>220</v>
      </c>
      <c r="F184" s="2">
        <v>37193</v>
      </c>
      <c r="G184" s="10">
        <f t="shared" si="2"/>
        <v>2001</v>
      </c>
      <c r="H184" t="s">
        <v>221</v>
      </c>
      <c r="I184" t="s">
        <v>641</v>
      </c>
      <c r="J184">
        <v>12.31</v>
      </c>
      <c r="K184" t="s">
        <v>1457</v>
      </c>
      <c r="L184">
        <v>211</v>
      </c>
      <c r="M184" t="s">
        <v>1458</v>
      </c>
      <c r="N184" t="s">
        <v>222</v>
      </c>
      <c r="P184" t="s">
        <v>1492</v>
      </c>
      <c r="Q184" t="s">
        <v>1461</v>
      </c>
      <c r="R184" t="s">
        <v>223</v>
      </c>
      <c r="S184">
        <v>0.06</v>
      </c>
      <c r="T184" t="s">
        <v>1464</v>
      </c>
      <c r="Z184">
        <v>0.06</v>
      </c>
      <c r="AA184" t="s">
        <v>1464</v>
      </c>
      <c r="AC184" t="s">
        <v>1465</v>
      </c>
    </row>
    <row r="185" spans="1:29" ht="14.25">
      <c r="A185" s="11" t="s">
        <v>209</v>
      </c>
      <c r="B185" t="s">
        <v>210</v>
      </c>
      <c r="C185" t="s">
        <v>211</v>
      </c>
      <c r="D185" t="s">
        <v>2522</v>
      </c>
      <c r="E185" t="s">
        <v>2523</v>
      </c>
      <c r="F185" s="2">
        <v>37258</v>
      </c>
      <c r="G185" s="10">
        <f t="shared" si="2"/>
        <v>2002</v>
      </c>
      <c r="H185" t="s">
        <v>212</v>
      </c>
      <c r="I185" t="s">
        <v>213</v>
      </c>
      <c r="J185">
        <v>12.31</v>
      </c>
      <c r="K185" t="s">
        <v>1457</v>
      </c>
      <c r="L185">
        <v>181</v>
      </c>
      <c r="M185" t="s">
        <v>1458</v>
      </c>
      <c r="N185" t="s">
        <v>214</v>
      </c>
      <c r="P185" t="s">
        <v>1492</v>
      </c>
      <c r="Q185" t="s">
        <v>1461</v>
      </c>
      <c r="R185" t="s">
        <v>215</v>
      </c>
      <c r="S185">
        <v>18.1</v>
      </c>
      <c r="T185" t="s">
        <v>1503</v>
      </c>
      <c r="W185">
        <v>79.28</v>
      </c>
      <c r="X185" t="s">
        <v>1463</v>
      </c>
      <c r="Z185">
        <v>0.1</v>
      </c>
      <c r="AA185" t="s">
        <v>1464</v>
      </c>
      <c r="AC185" t="s">
        <v>1465</v>
      </c>
    </row>
    <row r="186" spans="1:29" ht="14.25">
      <c r="A186" s="11" t="s">
        <v>561</v>
      </c>
      <c r="B186" t="s">
        <v>562</v>
      </c>
      <c r="C186" t="s">
        <v>562</v>
      </c>
      <c r="D186" t="s">
        <v>1497</v>
      </c>
      <c r="E186" t="s">
        <v>1498</v>
      </c>
      <c r="F186" s="2">
        <v>37329</v>
      </c>
      <c r="G186" s="10">
        <f t="shared" si="2"/>
        <v>2002</v>
      </c>
      <c r="H186" t="s">
        <v>198</v>
      </c>
      <c r="I186" t="s">
        <v>1287</v>
      </c>
      <c r="J186">
        <v>12.39</v>
      </c>
      <c r="L186">
        <v>121.74</v>
      </c>
      <c r="M186" t="s">
        <v>1458</v>
      </c>
      <c r="N186" t="s">
        <v>1288</v>
      </c>
      <c r="P186" t="s">
        <v>1492</v>
      </c>
      <c r="Q186" t="s">
        <v>582</v>
      </c>
      <c r="R186" t="s">
        <v>583</v>
      </c>
      <c r="S186">
        <v>4.4</v>
      </c>
      <c r="T186" t="s">
        <v>1503</v>
      </c>
      <c r="U186" t="s">
        <v>1289</v>
      </c>
      <c r="W186">
        <v>19.2</v>
      </c>
      <c r="X186" t="s">
        <v>1463</v>
      </c>
      <c r="Y186" t="s">
        <v>1289</v>
      </c>
      <c r="Z186">
        <v>0.036</v>
      </c>
      <c r="AA186" t="s">
        <v>1464</v>
      </c>
      <c r="AB186" t="s">
        <v>566</v>
      </c>
      <c r="AC186" t="s">
        <v>1290</v>
      </c>
    </row>
    <row r="187" spans="1:29" ht="14.25">
      <c r="A187" s="11" t="s">
        <v>561</v>
      </c>
      <c r="B187" t="s">
        <v>562</v>
      </c>
      <c r="C187" t="s">
        <v>562</v>
      </c>
      <c r="D187" t="s">
        <v>1497</v>
      </c>
      <c r="E187" t="s">
        <v>1498</v>
      </c>
      <c r="F187" s="2">
        <v>37329</v>
      </c>
      <c r="G187" s="10">
        <f t="shared" si="2"/>
        <v>2002</v>
      </c>
      <c r="H187" t="s">
        <v>198</v>
      </c>
      <c r="I187" t="s">
        <v>1291</v>
      </c>
      <c r="J187">
        <v>12.39</v>
      </c>
      <c r="L187">
        <v>104.25</v>
      </c>
      <c r="M187" t="s">
        <v>1458</v>
      </c>
      <c r="N187" t="s">
        <v>1292</v>
      </c>
      <c r="P187" t="s">
        <v>1492</v>
      </c>
      <c r="Q187" t="s">
        <v>582</v>
      </c>
      <c r="R187" t="s">
        <v>583</v>
      </c>
      <c r="S187">
        <v>3.8</v>
      </c>
      <c r="T187" t="s">
        <v>1503</v>
      </c>
      <c r="U187" t="s">
        <v>1289</v>
      </c>
      <c r="W187">
        <v>16.4</v>
      </c>
      <c r="X187" t="s">
        <v>1463</v>
      </c>
      <c r="Y187" t="s">
        <v>1289</v>
      </c>
      <c r="Z187">
        <v>0.036</v>
      </c>
      <c r="AA187" t="s">
        <v>1464</v>
      </c>
      <c r="AB187" t="s">
        <v>566</v>
      </c>
      <c r="AC187" t="s">
        <v>1293</v>
      </c>
    </row>
    <row r="188" spans="1:29" ht="14.25">
      <c r="A188" s="11" t="s">
        <v>561</v>
      </c>
      <c r="B188" t="s">
        <v>562</v>
      </c>
      <c r="C188" t="s">
        <v>562</v>
      </c>
      <c r="D188" t="s">
        <v>1497</v>
      </c>
      <c r="E188" t="s">
        <v>1498</v>
      </c>
      <c r="F188" s="2">
        <v>37329</v>
      </c>
      <c r="G188" s="10">
        <f t="shared" si="2"/>
        <v>2002</v>
      </c>
      <c r="H188" t="s">
        <v>198</v>
      </c>
      <c r="I188" t="s">
        <v>1294</v>
      </c>
      <c r="J188">
        <v>12.39</v>
      </c>
      <c r="L188">
        <v>226.42</v>
      </c>
      <c r="M188" t="s">
        <v>1458</v>
      </c>
      <c r="N188" t="s">
        <v>1295</v>
      </c>
      <c r="P188" t="s">
        <v>1492</v>
      </c>
      <c r="Q188" t="s">
        <v>582</v>
      </c>
      <c r="R188" t="s">
        <v>583</v>
      </c>
      <c r="S188">
        <v>8.2</v>
      </c>
      <c r="T188" t="s">
        <v>1503</v>
      </c>
      <c r="U188" t="s">
        <v>1289</v>
      </c>
      <c r="W188">
        <v>35.7</v>
      </c>
      <c r="X188" t="s">
        <v>1463</v>
      </c>
      <c r="Y188" t="s">
        <v>1289</v>
      </c>
      <c r="Z188">
        <v>0.036</v>
      </c>
      <c r="AA188" t="s">
        <v>1464</v>
      </c>
      <c r="AB188" t="s">
        <v>566</v>
      </c>
      <c r="AC188" t="s">
        <v>1296</v>
      </c>
    </row>
    <row r="189" spans="1:29" ht="14.25">
      <c r="A189" s="11" t="s">
        <v>561</v>
      </c>
      <c r="B189" t="s">
        <v>562</v>
      </c>
      <c r="C189" t="s">
        <v>562</v>
      </c>
      <c r="D189" t="s">
        <v>1497</v>
      </c>
      <c r="E189" t="s">
        <v>1498</v>
      </c>
      <c r="F189" s="2">
        <v>37329</v>
      </c>
      <c r="G189" s="10">
        <f t="shared" si="2"/>
        <v>2002</v>
      </c>
      <c r="H189" t="s">
        <v>198</v>
      </c>
      <c r="I189" t="s">
        <v>1285</v>
      </c>
      <c r="J189">
        <v>12.39</v>
      </c>
      <c r="L189">
        <v>245</v>
      </c>
      <c r="M189" t="s">
        <v>1458</v>
      </c>
      <c r="N189" t="s">
        <v>1286</v>
      </c>
      <c r="P189" t="s">
        <v>1492</v>
      </c>
      <c r="Q189" t="s">
        <v>1468</v>
      </c>
      <c r="S189">
        <v>19.6</v>
      </c>
      <c r="T189" t="s">
        <v>1503</v>
      </c>
      <c r="W189">
        <v>85.8</v>
      </c>
      <c r="X189" t="s">
        <v>1463</v>
      </c>
      <c r="Z189">
        <v>0.08</v>
      </c>
      <c r="AA189" t="s">
        <v>1464</v>
      </c>
      <c r="AB189" t="s">
        <v>566</v>
      </c>
      <c r="AC189" t="s">
        <v>1465</v>
      </c>
    </row>
    <row r="190" spans="1:29" ht="14.25">
      <c r="A190" s="11" t="s">
        <v>1297</v>
      </c>
      <c r="B190" t="s">
        <v>1298</v>
      </c>
      <c r="C190" t="s">
        <v>1298</v>
      </c>
      <c r="D190" t="s">
        <v>1299</v>
      </c>
      <c r="E190" t="s">
        <v>1300</v>
      </c>
      <c r="F190" s="2">
        <v>37330</v>
      </c>
      <c r="G190" s="10">
        <f t="shared" si="2"/>
        <v>2002</v>
      </c>
      <c r="I190" t="s">
        <v>1301</v>
      </c>
      <c r="J190">
        <v>12.39</v>
      </c>
      <c r="K190" t="s">
        <v>1302</v>
      </c>
      <c r="L190">
        <v>117.6</v>
      </c>
      <c r="M190" t="s">
        <v>1458</v>
      </c>
      <c r="N190" t="s">
        <v>195</v>
      </c>
      <c r="P190" t="s">
        <v>1492</v>
      </c>
      <c r="Q190" t="s">
        <v>582</v>
      </c>
      <c r="R190" t="s">
        <v>1303</v>
      </c>
      <c r="S190">
        <v>50</v>
      </c>
      <c r="T190" t="s">
        <v>1304</v>
      </c>
      <c r="U190" t="s">
        <v>1305</v>
      </c>
      <c r="V190" t="s">
        <v>965</v>
      </c>
      <c r="Z190">
        <v>0.061</v>
      </c>
      <c r="AA190" t="s">
        <v>1464</v>
      </c>
      <c r="AC190" t="s">
        <v>1465</v>
      </c>
    </row>
    <row r="191" spans="1:29" ht="14.25">
      <c r="A191" s="11" t="s">
        <v>186</v>
      </c>
      <c r="B191" t="s">
        <v>187</v>
      </c>
      <c r="C191" t="s">
        <v>188</v>
      </c>
      <c r="D191" t="s">
        <v>1497</v>
      </c>
      <c r="E191" t="s">
        <v>189</v>
      </c>
      <c r="F191" s="2">
        <v>37341</v>
      </c>
      <c r="G191" s="10">
        <f t="shared" si="2"/>
        <v>2002</v>
      </c>
      <c r="I191" t="s">
        <v>1204</v>
      </c>
      <c r="J191">
        <v>12.31</v>
      </c>
      <c r="K191" t="s">
        <v>1457</v>
      </c>
      <c r="L191">
        <v>155</v>
      </c>
      <c r="M191" t="s">
        <v>1458</v>
      </c>
      <c r="P191" t="s">
        <v>1492</v>
      </c>
      <c r="Q191" t="s">
        <v>1468</v>
      </c>
      <c r="S191">
        <v>6.2</v>
      </c>
      <c r="T191" t="s">
        <v>1503</v>
      </c>
      <c r="Z191">
        <v>0.04</v>
      </c>
      <c r="AA191" t="s">
        <v>1464</v>
      </c>
      <c r="AC191" t="s">
        <v>1465</v>
      </c>
    </row>
    <row r="192" spans="1:29" ht="14.25">
      <c r="A192" s="11" t="s">
        <v>190</v>
      </c>
      <c r="B192" t="s">
        <v>191</v>
      </c>
      <c r="C192" t="s">
        <v>192</v>
      </c>
      <c r="D192" t="s">
        <v>1497</v>
      </c>
      <c r="E192" t="s">
        <v>1498</v>
      </c>
      <c r="F192" s="2">
        <v>37341</v>
      </c>
      <c r="G192" s="10">
        <f t="shared" si="2"/>
        <v>2002</v>
      </c>
      <c r="H192" t="s">
        <v>193</v>
      </c>
      <c r="I192" t="s">
        <v>2169</v>
      </c>
      <c r="J192">
        <v>12.31</v>
      </c>
      <c r="K192" t="s">
        <v>1457</v>
      </c>
      <c r="L192">
        <v>155</v>
      </c>
      <c r="M192" t="s">
        <v>1526</v>
      </c>
      <c r="N192" t="s">
        <v>194</v>
      </c>
      <c r="P192" t="s">
        <v>1492</v>
      </c>
      <c r="Q192" t="s">
        <v>1468</v>
      </c>
      <c r="S192">
        <v>0.04</v>
      </c>
      <c r="T192" t="s">
        <v>1464</v>
      </c>
      <c r="Z192">
        <v>0.04</v>
      </c>
      <c r="AA192" t="s">
        <v>1464</v>
      </c>
      <c r="AC192" t="s">
        <v>1465</v>
      </c>
    </row>
    <row r="193" spans="1:29" ht="14.25">
      <c r="A193" s="11" t="s">
        <v>179</v>
      </c>
      <c r="B193" t="s">
        <v>180</v>
      </c>
      <c r="C193" t="s">
        <v>180</v>
      </c>
      <c r="D193" t="s">
        <v>871</v>
      </c>
      <c r="E193" t="s">
        <v>872</v>
      </c>
      <c r="F193" s="2">
        <v>37343</v>
      </c>
      <c r="G193" s="10">
        <f t="shared" si="2"/>
        <v>2002</v>
      </c>
      <c r="H193" t="s">
        <v>903</v>
      </c>
      <c r="I193" t="s">
        <v>1204</v>
      </c>
      <c r="J193">
        <v>12.31</v>
      </c>
      <c r="K193" t="s">
        <v>1457</v>
      </c>
      <c r="L193">
        <v>200</v>
      </c>
      <c r="M193" t="s">
        <v>1458</v>
      </c>
      <c r="N193" t="s">
        <v>183</v>
      </c>
      <c r="P193" t="s">
        <v>1492</v>
      </c>
      <c r="Q193" t="s">
        <v>582</v>
      </c>
      <c r="R193" t="s">
        <v>583</v>
      </c>
      <c r="S193">
        <v>0.2</v>
      </c>
      <c r="T193" t="s">
        <v>1464</v>
      </c>
      <c r="W193">
        <v>7.2</v>
      </c>
      <c r="X193" t="s">
        <v>1503</v>
      </c>
      <c r="Z193">
        <v>0.036</v>
      </c>
      <c r="AA193" t="s">
        <v>1464</v>
      </c>
      <c r="AC193" t="s">
        <v>182</v>
      </c>
    </row>
    <row r="194" spans="1:29" ht="14.25">
      <c r="A194" s="11" t="s">
        <v>1306</v>
      </c>
      <c r="B194" t="s">
        <v>1307</v>
      </c>
      <c r="C194" t="s">
        <v>1307</v>
      </c>
      <c r="D194" t="s">
        <v>886</v>
      </c>
      <c r="E194" t="s">
        <v>1308</v>
      </c>
      <c r="F194" s="2">
        <v>37349</v>
      </c>
      <c r="G194" s="10">
        <f aca="true" t="shared" si="3" ref="G194:G257">YEAR(F194)</f>
        <v>2002</v>
      </c>
      <c r="H194" t="s">
        <v>991</v>
      </c>
      <c r="I194" t="s">
        <v>1309</v>
      </c>
      <c r="J194">
        <v>12.31</v>
      </c>
      <c r="K194" t="s">
        <v>1457</v>
      </c>
      <c r="L194">
        <v>180</v>
      </c>
      <c r="M194" t="s">
        <v>1458</v>
      </c>
      <c r="N194" t="s">
        <v>1310</v>
      </c>
      <c r="P194" t="s">
        <v>1492</v>
      </c>
      <c r="Q194" t="s">
        <v>1468</v>
      </c>
      <c r="S194">
        <v>0.06</v>
      </c>
      <c r="T194" t="s">
        <v>1464</v>
      </c>
      <c r="Z194">
        <v>0.06</v>
      </c>
      <c r="AA194" t="s">
        <v>1464</v>
      </c>
      <c r="AC194" t="s">
        <v>1465</v>
      </c>
    </row>
    <row r="195" spans="1:29" ht="14.25">
      <c r="A195" s="11" t="s">
        <v>1311</v>
      </c>
      <c r="B195" t="s">
        <v>1312</v>
      </c>
      <c r="C195" t="s">
        <v>1313</v>
      </c>
      <c r="D195" t="s">
        <v>1510</v>
      </c>
      <c r="E195" t="s">
        <v>1511</v>
      </c>
      <c r="F195" s="2">
        <v>37393</v>
      </c>
      <c r="G195" s="10">
        <f t="shared" si="3"/>
        <v>2002</v>
      </c>
      <c r="H195" t="s">
        <v>1314</v>
      </c>
      <c r="I195" t="s">
        <v>1315</v>
      </c>
      <c r="J195">
        <v>12.39</v>
      </c>
      <c r="K195" t="s">
        <v>1514</v>
      </c>
      <c r="L195">
        <v>140</v>
      </c>
      <c r="M195" t="s">
        <v>1458</v>
      </c>
      <c r="N195" t="s">
        <v>1316</v>
      </c>
      <c r="P195" t="s">
        <v>1492</v>
      </c>
      <c r="Q195" t="s">
        <v>1461</v>
      </c>
      <c r="R195" t="s">
        <v>1515</v>
      </c>
      <c r="S195">
        <v>5.6</v>
      </c>
      <c r="T195" t="s">
        <v>1503</v>
      </c>
      <c r="W195">
        <v>17.52</v>
      </c>
      <c r="X195" t="s">
        <v>1463</v>
      </c>
      <c r="Z195">
        <v>0.04</v>
      </c>
      <c r="AA195" t="s">
        <v>1464</v>
      </c>
      <c r="AB195" t="s">
        <v>566</v>
      </c>
      <c r="AC195" t="s">
        <v>1317</v>
      </c>
    </row>
    <row r="196" spans="1:29" ht="14.25">
      <c r="A196" s="11" t="s">
        <v>402</v>
      </c>
      <c r="B196" t="s">
        <v>403</v>
      </c>
      <c r="C196" t="s">
        <v>403</v>
      </c>
      <c r="D196" t="s">
        <v>1299</v>
      </c>
      <c r="E196" t="s">
        <v>1300</v>
      </c>
      <c r="F196" s="2">
        <v>37469</v>
      </c>
      <c r="G196" s="10">
        <f t="shared" si="3"/>
        <v>2002</v>
      </c>
      <c r="I196" t="s">
        <v>404</v>
      </c>
      <c r="J196">
        <v>12.31</v>
      </c>
      <c r="K196" t="s">
        <v>1457</v>
      </c>
      <c r="L196">
        <v>225</v>
      </c>
      <c r="M196" t="s">
        <v>799</v>
      </c>
      <c r="N196" t="s">
        <v>172</v>
      </c>
      <c r="P196" t="s">
        <v>1492</v>
      </c>
      <c r="Q196" t="s">
        <v>582</v>
      </c>
      <c r="R196" t="s">
        <v>173</v>
      </c>
      <c r="S196">
        <v>5</v>
      </c>
      <c r="T196" t="s">
        <v>2956</v>
      </c>
      <c r="U196" t="s">
        <v>2192</v>
      </c>
      <c r="V196" t="s">
        <v>965</v>
      </c>
      <c r="AB196" t="s">
        <v>586</v>
      </c>
      <c r="AC196" t="s">
        <v>1465</v>
      </c>
    </row>
    <row r="197" spans="1:29" ht="14.25">
      <c r="A197" s="11" t="s">
        <v>395</v>
      </c>
      <c r="B197" t="s">
        <v>396</v>
      </c>
      <c r="C197" t="s">
        <v>396</v>
      </c>
      <c r="D197" t="s">
        <v>2912</v>
      </c>
      <c r="E197" t="s">
        <v>1880</v>
      </c>
      <c r="F197" s="2">
        <v>37479</v>
      </c>
      <c r="G197" s="10">
        <f t="shared" si="3"/>
        <v>2002</v>
      </c>
      <c r="H197" t="s">
        <v>397</v>
      </c>
      <c r="I197" t="s">
        <v>398</v>
      </c>
      <c r="J197">
        <v>12.31</v>
      </c>
      <c r="K197" t="s">
        <v>1457</v>
      </c>
      <c r="L197">
        <v>129</v>
      </c>
      <c r="M197" t="s">
        <v>1458</v>
      </c>
      <c r="N197" t="s">
        <v>399</v>
      </c>
      <c r="P197" t="s">
        <v>1492</v>
      </c>
      <c r="Q197" t="s">
        <v>1461</v>
      </c>
      <c r="R197" t="s">
        <v>400</v>
      </c>
      <c r="S197">
        <v>0.038</v>
      </c>
      <c r="T197" t="s">
        <v>1464</v>
      </c>
      <c r="Z197">
        <v>0.038</v>
      </c>
      <c r="AA197" t="s">
        <v>1464</v>
      </c>
      <c r="AC197" t="s">
        <v>1465</v>
      </c>
    </row>
    <row r="198" spans="1:29" ht="14.25">
      <c r="A198" s="11" t="s">
        <v>1318</v>
      </c>
      <c r="B198" t="s">
        <v>1319</v>
      </c>
      <c r="C198" t="s">
        <v>1319</v>
      </c>
      <c r="D198" t="s">
        <v>808</v>
      </c>
      <c r="E198" t="s">
        <v>1320</v>
      </c>
      <c r="F198" s="2">
        <v>37491</v>
      </c>
      <c r="G198" s="10">
        <f t="shared" si="3"/>
        <v>2002</v>
      </c>
      <c r="H198" t="s">
        <v>1321</v>
      </c>
      <c r="I198" t="s">
        <v>1466</v>
      </c>
      <c r="J198">
        <v>12.31</v>
      </c>
      <c r="K198" t="s">
        <v>1457</v>
      </c>
      <c r="L198">
        <v>200</v>
      </c>
      <c r="M198" t="s">
        <v>1458</v>
      </c>
      <c r="N198" t="s">
        <v>1322</v>
      </c>
      <c r="P198" t="s">
        <v>1492</v>
      </c>
      <c r="Q198" t="s">
        <v>1479</v>
      </c>
      <c r="R198" t="s">
        <v>1323</v>
      </c>
      <c r="S198">
        <v>0.08</v>
      </c>
      <c r="T198" t="s">
        <v>1464</v>
      </c>
      <c r="Z198">
        <v>0.08</v>
      </c>
      <c r="AA198" t="s">
        <v>1464</v>
      </c>
      <c r="AC198" t="s">
        <v>1465</v>
      </c>
    </row>
    <row r="199" spans="1:29" ht="14.25">
      <c r="A199" s="11" t="s">
        <v>383</v>
      </c>
      <c r="B199" t="s">
        <v>384</v>
      </c>
      <c r="C199" t="s">
        <v>385</v>
      </c>
      <c r="D199" t="s">
        <v>819</v>
      </c>
      <c r="E199" t="s">
        <v>2351</v>
      </c>
      <c r="F199" s="2">
        <v>37669</v>
      </c>
      <c r="G199" s="10">
        <f t="shared" si="3"/>
        <v>2003</v>
      </c>
      <c r="H199" t="s">
        <v>386</v>
      </c>
      <c r="I199" t="s">
        <v>387</v>
      </c>
      <c r="J199">
        <v>12.31</v>
      </c>
      <c r="K199" t="s">
        <v>1457</v>
      </c>
      <c r="L199">
        <v>121.4</v>
      </c>
      <c r="M199" t="s">
        <v>1458</v>
      </c>
      <c r="P199" t="s">
        <v>1492</v>
      </c>
      <c r="Q199" t="s">
        <v>1461</v>
      </c>
      <c r="R199" t="s">
        <v>291</v>
      </c>
      <c r="S199">
        <v>0.08</v>
      </c>
      <c r="T199" t="s">
        <v>1464</v>
      </c>
      <c r="Z199">
        <v>0.08</v>
      </c>
      <c r="AA199" t="s">
        <v>1464</v>
      </c>
      <c r="AC199" t="s">
        <v>1465</v>
      </c>
    </row>
    <row r="200" spans="1:29" ht="14.25">
      <c r="A200" s="11" t="s">
        <v>388</v>
      </c>
      <c r="B200" t="s">
        <v>389</v>
      </c>
      <c r="C200" t="s">
        <v>390</v>
      </c>
      <c r="D200" t="s">
        <v>819</v>
      </c>
      <c r="E200" t="s">
        <v>2351</v>
      </c>
      <c r="F200" s="2">
        <v>37669</v>
      </c>
      <c r="G200" s="10">
        <f t="shared" si="3"/>
        <v>2003</v>
      </c>
      <c r="H200" t="s">
        <v>391</v>
      </c>
      <c r="I200" t="s">
        <v>392</v>
      </c>
      <c r="J200">
        <v>12.31</v>
      </c>
      <c r="K200" t="s">
        <v>1457</v>
      </c>
      <c r="L200">
        <v>121.4</v>
      </c>
      <c r="M200" t="s">
        <v>1458</v>
      </c>
      <c r="P200" t="s">
        <v>1492</v>
      </c>
      <c r="Q200" t="s">
        <v>1461</v>
      </c>
      <c r="R200" t="s">
        <v>393</v>
      </c>
      <c r="S200">
        <v>0.08</v>
      </c>
      <c r="T200" t="s">
        <v>1464</v>
      </c>
      <c r="Z200">
        <v>0.08</v>
      </c>
      <c r="AA200" t="s">
        <v>1464</v>
      </c>
      <c r="AC200" t="s">
        <v>1465</v>
      </c>
    </row>
    <row r="201" spans="1:29" ht="14.25">
      <c r="A201" s="11" t="s">
        <v>1199</v>
      </c>
      <c r="B201" t="s">
        <v>1200</v>
      </c>
      <c r="C201" t="s">
        <v>1201</v>
      </c>
      <c r="D201" t="s">
        <v>1453</v>
      </c>
      <c r="E201" t="s">
        <v>1454</v>
      </c>
      <c r="F201" s="2">
        <v>37711</v>
      </c>
      <c r="G201" s="10">
        <f t="shared" si="3"/>
        <v>2003</v>
      </c>
      <c r="H201" t="s">
        <v>1202</v>
      </c>
      <c r="I201" t="s">
        <v>1324</v>
      </c>
      <c r="J201">
        <v>12.31</v>
      </c>
      <c r="K201" t="s">
        <v>1457</v>
      </c>
      <c r="L201">
        <v>150.6</v>
      </c>
      <c r="M201" t="s">
        <v>1458</v>
      </c>
      <c r="N201" t="s">
        <v>1325</v>
      </c>
      <c r="P201" t="s">
        <v>1492</v>
      </c>
      <c r="Q201" t="s">
        <v>1461</v>
      </c>
      <c r="R201" t="s">
        <v>1326</v>
      </c>
      <c r="S201">
        <v>15.6</v>
      </c>
      <c r="T201" t="s">
        <v>1503</v>
      </c>
      <c r="W201">
        <v>0.1</v>
      </c>
      <c r="X201" t="s">
        <v>1464</v>
      </c>
      <c r="Y201" t="s">
        <v>1327</v>
      </c>
      <c r="Z201">
        <v>0.08</v>
      </c>
      <c r="AA201" t="s">
        <v>1464</v>
      </c>
      <c r="AB201" t="s">
        <v>1328</v>
      </c>
      <c r="AC201" t="s">
        <v>1465</v>
      </c>
    </row>
    <row r="202" spans="1:29" ht="14.25">
      <c r="A202" s="11" t="s">
        <v>1329</v>
      </c>
      <c r="B202" t="s">
        <v>1330</v>
      </c>
      <c r="C202" t="s">
        <v>1331</v>
      </c>
      <c r="D202" t="s">
        <v>989</v>
      </c>
      <c r="E202" t="s">
        <v>990</v>
      </c>
      <c r="F202" s="2">
        <v>37781</v>
      </c>
      <c r="G202" s="10">
        <f t="shared" si="3"/>
        <v>2003</v>
      </c>
      <c r="H202" t="s">
        <v>1332</v>
      </c>
      <c r="I202" t="s">
        <v>1333</v>
      </c>
      <c r="J202">
        <v>12.39</v>
      </c>
      <c r="L202">
        <v>145</v>
      </c>
      <c r="M202" t="s">
        <v>1458</v>
      </c>
      <c r="P202" t="s">
        <v>1492</v>
      </c>
      <c r="Q202" t="s">
        <v>1461</v>
      </c>
      <c r="R202" t="s">
        <v>1515</v>
      </c>
      <c r="S202">
        <v>0.045</v>
      </c>
      <c r="T202" t="s">
        <v>1464</v>
      </c>
      <c r="W202">
        <v>28.6</v>
      </c>
      <c r="X202" t="s">
        <v>1463</v>
      </c>
      <c r="Z202">
        <v>0.045</v>
      </c>
      <c r="AA202" t="s">
        <v>1464</v>
      </c>
      <c r="AC202" t="s">
        <v>1465</v>
      </c>
    </row>
    <row r="203" spans="1:29" ht="14.25">
      <c r="A203" s="11" t="s">
        <v>1329</v>
      </c>
      <c r="B203" t="s">
        <v>1330</v>
      </c>
      <c r="C203" t="s">
        <v>1331</v>
      </c>
      <c r="D203" t="s">
        <v>989</v>
      </c>
      <c r="E203" t="s">
        <v>990</v>
      </c>
      <c r="F203" s="2">
        <v>37781</v>
      </c>
      <c r="G203" s="10">
        <f t="shared" si="3"/>
        <v>2003</v>
      </c>
      <c r="H203" t="s">
        <v>1332</v>
      </c>
      <c r="I203" t="s">
        <v>1334</v>
      </c>
      <c r="J203">
        <v>12.39</v>
      </c>
      <c r="L203">
        <v>135</v>
      </c>
      <c r="M203" t="s">
        <v>1458</v>
      </c>
      <c r="P203" t="s">
        <v>1492</v>
      </c>
      <c r="Q203" t="s">
        <v>1461</v>
      </c>
      <c r="R203" t="s">
        <v>1515</v>
      </c>
      <c r="S203">
        <v>0.059</v>
      </c>
      <c r="T203" t="s">
        <v>1464</v>
      </c>
      <c r="W203">
        <v>34.9</v>
      </c>
      <c r="X203" t="s">
        <v>1463</v>
      </c>
      <c r="Z203">
        <v>0.059</v>
      </c>
      <c r="AA203" t="s">
        <v>1464</v>
      </c>
      <c r="AC203" t="s">
        <v>1465</v>
      </c>
    </row>
    <row r="204" spans="1:29" ht="14.25">
      <c r="A204" s="11" t="s">
        <v>365</v>
      </c>
      <c r="B204" t="s">
        <v>366</v>
      </c>
      <c r="C204" t="s">
        <v>367</v>
      </c>
      <c r="D204" t="s">
        <v>769</v>
      </c>
      <c r="E204" t="s">
        <v>770</v>
      </c>
      <c r="F204" s="2">
        <v>37847</v>
      </c>
      <c r="G204" s="10">
        <f t="shared" si="3"/>
        <v>2003</v>
      </c>
      <c r="H204" t="s">
        <v>368</v>
      </c>
      <c r="I204" t="s">
        <v>369</v>
      </c>
      <c r="J204">
        <v>12.31</v>
      </c>
      <c r="K204" t="s">
        <v>1457</v>
      </c>
      <c r="L204">
        <v>140</v>
      </c>
      <c r="M204" t="s">
        <v>1458</v>
      </c>
      <c r="N204" t="s">
        <v>370</v>
      </c>
      <c r="P204" t="s">
        <v>1492</v>
      </c>
      <c r="Q204" t="s">
        <v>1461</v>
      </c>
      <c r="R204" t="s">
        <v>377</v>
      </c>
      <c r="S204">
        <v>0.095</v>
      </c>
      <c r="T204" t="s">
        <v>1464</v>
      </c>
      <c r="Z204">
        <v>0.095</v>
      </c>
      <c r="AA204" t="s">
        <v>1464</v>
      </c>
      <c r="AC204" t="s">
        <v>378</v>
      </c>
    </row>
    <row r="205" spans="1:29" ht="14.25">
      <c r="A205" s="11" t="s">
        <v>1335</v>
      </c>
      <c r="B205" t="s">
        <v>1336</v>
      </c>
      <c r="C205" t="s">
        <v>1337</v>
      </c>
      <c r="D205" t="s">
        <v>1510</v>
      </c>
      <c r="E205" t="s">
        <v>1511</v>
      </c>
      <c r="F205" s="2">
        <v>37897</v>
      </c>
      <c r="G205" s="10">
        <f t="shared" si="3"/>
        <v>2003</v>
      </c>
      <c r="H205" t="s">
        <v>360</v>
      </c>
      <c r="I205" t="s">
        <v>1338</v>
      </c>
      <c r="J205">
        <v>12.39</v>
      </c>
      <c r="K205" t="s">
        <v>1514</v>
      </c>
      <c r="L205">
        <v>138.12</v>
      </c>
      <c r="M205" t="s">
        <v>1458</v>
      </c>
      <c r="N205" t="s">
        <v>1339</v>
      </c>
      <c r="P205" t="s">
        <v>1492</v>
      </c>
      <c r="Q205" t="s">
        <v>1461</v>
      </c>
      <c r="R205" t="s">
        <v>1340</v>
      </c>
      <c r="S205">
        <v>4.6</v>
      </c>
      <c r="T205" t="s">
        <v>1503</v>
      </c>
      <c r="U205" t="s">
        <v>1517</v>
      </c>
      <c r="V205" t="s">
        <v>505</v>
      </c>
      <c r="W205">
        <v>20.17</v>
      </c>
      <c r="X205" t="s">
        <v>1463</v>
      </c>
      <c r="Y205" t="s">
        <v>1519</v>
      </c>
      <c r="Z205">
        <v>0.04</v>
      </c>
      <c r="AA205" t="s">
        <v>1464</v>
      </c>
      <c r="AB205" t="s">
        <v>685</v>
      </c>
      <c r="AC205" t="s">
        <v>1465</v>
      </c>
    </row>
    <row r="206" spans="1:29" ht="14.25">
      <c r="A206" s="11" t="s">
        <v>1341</v>
      </c>
      <c r="B206" t="s">
        <v>1342</v>
      </c>
      <c r="C206" t="s">
        <v>1343</v>
      </c>
      <c r="D206" t="s">
        <v>1244</v>
      </c>
      <c r="E206" t="s">
        <v>1245</v>
      </c>
      <c r="F206" s="2">
        <v>37903</v>
      </c>
      <c r="G206" s="10">
        <f t="shared" si="3"/>
        <v>2003</v>
      </c>
      <c r="H206" t="s">
        <v>1344</v>
      </c>
      <c r="I206" t="s">
        <v>1345</v>
      </c>
      <c r="J206">
        <v>12.39</v>
      </c>
      <c r="K206" t="s">
        <v>1279</v>
      </c>
      <c r="L206">
        <v>147</v>
      </c>
      <c r="M206" t="s">
        <v>1458</v>
      </c>
      <c r="N206" t="s">
        <v>1346</v>
      </c>
      <c r="P206" t="s">
        <v>1492</v>
      </c>
      <c r="Q206" t="s">
        <v>1461</v>
      </c>
      <c r="R206" t="s">
        <v>650</v>
      </c>
      <c r="S206">
        <v>6.68</v>
      </c>
      <c r="T206" t="s">
        <v>1503</v>
      </c>
      <c r="W206">
        <v>29.5</v>
      </c>
      <c r="X206" t="s">
        <v>1463</v>
      </c>
      <c r="Z206">
        <v>0.045</v>
      </c>
      <c r="AA206" t="s">
        <v>1464</v>
      </c>
      <c r="AB206" t="s">
        <v>1347</v>
      </c>
      <c r="AC206" t="s">
        <v>1348</v>
      </c>
    </row>
    <row r="207" spans="1:29" ht="14.25">
      <c r="A207" s="11" t="s">
        <v>1341</v>
      </c>
      <c r="B207" t="s">
        <v>1342</v>
      </c>
      <c r="C207" t="s">
        <v>1343</v>
      </c>
      <c r="D207" t="s">
        <v>1244</v>
      </c>
      <c r="E207" t="s">
        <v>1245</v>
      </c>
      <c r="F207" s="2">
        <v>37903</v>
      </c>
      <c r="G207" s="10">
        <f t="shared" si="3"/>
        <v>2003</v>
      </c>
      <c r="H207" t="s">
        <v>1344</v>
      </c>
      <c r="I207" t="s">
        <v>1349</v>
      </c>
      <c r="J207">
        <v>12.39</v>
      </c>
      <c r="K207" t="s">
        <v>1279</v>
      </c>
      <c r="L207">
        <v>116</v>
      </c>
      <c r="M207" t="s">
        <v>1458</v>
      </c>
      <c r="N207" t="s">
        <v>1350</v>
      </c>
      <c r="P207" t="s">
        <v>1492</v>
      </c>
      <c r="Q207" t="s">
        <v>1461</v>
      </c>
      <c r="R207" t="s">
        <v>650</v>
      </c>
      <c r="S207">
        <v>4.04</v>
      </c>
      <c r="T207" t="s">
        <v>1503</v>
      </c>
      <c r="W207">
        <v>17.7</v>
      </c>
      <c r="X207" t="s">
        <v>1463</v>
      </c>
      <c r="Z207">
        <v>0.035</v>
      </c>
      <c r="AA207" t="s">
        <v>1464</v>
      </c>
      <c r="AB207" t="s">
        <v>1347</v>
      </c>
      <c r="AC207" t="s">
        <v>1348</v>
      </c>
    </row>
    <row r="208" spans="1:29" ht="14.25">
      <c r="A208" s="11" t="s">
        <v>348</v>
      </c>
      <c r="B208" t="s">
        <v>2455</v>
      </c>
      <c r="C208" t="s">
        <v>2456</v>
      </c>
      <c r="D208" t="s">
        <v>1510</v>
      </c>
      <c r="E208" t="s">
        <v>1511</v>
      </c>
      <c r="F208" s="2">
        <v>37939</v>
      </c>
      <c r="G208" s="10">
        <f t="shared" si="3"/>
        <v>2003</v>
      </c>
      <c r="H208" t="s">
        <v>349</v>
      </c>
      <c r="I208" t="s">
        <v>350</v>
      </c>
      <c r="J208">
        <v>12.31</v>
      </c>
      <c r="K208" t="s">
        <v>1457</v>
      </c>
      <c r="L208">
        <v>135</v>
      </c>
      <c r="M208" t="s">
        <v>1458</v>
      </c>
      <c r="N208" t="s">
        <v>351</v>
      </c>
      <c r="P208" t="s">
        <v>1492</v>
      </c>
      <c r="Q208" t="s">
        <v>1461</v>
      </c>
      <c r="R208" t="s">
        <v>352</v>
      </c>
      <c r="S208">
        <v>10</v>
      </c>
      <c r="T208" t="s">
        <v>1503</v>
      </c>
      <c r="U208" t="s">
        <v>1517</v>
      </c>
      <c r="V208" t="s">
        <v>505</v>
      </c>
      <c r="W208">
        <v>37.7</v>
      </c>
      <c r="X208" t="s">
        <v>1463</v>
      </c>
      <c r="Y208" t="s">
        <v>1519</v>
      </c>
      <c r="Z208">
        <v>0.074</v>
      </c>
      <c r="AA208" t="s">
        <v>1464</v>
      </c>
      <c r="AB208" t="s">
        <v>685</v>
      </c>
      <c r="AC208" t="s">
        <v>353</v>
      </c>
    </row>
    <row r="209" spans="1:29" ht="14.25">
      <c r="A209" s="11" t="s">
        <v>342</v>
      </c>
      <c r="B209" t="s">
        <v>343</v>
      </c>
      <c r="C209" t="s">
        <v>343</v>
      </c>
      <c r="D209" t="s">
        <v>1419</v>
      </c>
      <c r="E209" t="s">
        <v>1444</v>
      </c>
      <c r="F209" s="2">
        <v>38027</v>
      </c>
      <c r="G209" s="10">
        <f t="shared" si="3"/>
        <v>2004</v>
      </c>
      <c r="H209" t="s">
        <v>344</v>
      </c>
      <c r="I209" t="s">
        <v>345</v>
      </c>
      <c r="J209">
        <v>12.31</v>
      </c>
      <c r="K209" t="s">
        <v>1457</v>
      </c>
      <c r="L209">
        <v>249</v>
      </c>
      <c r="M209" t="s">
        <v>2104</v>
      </c>
      <c r="P209" t="s">
        <v>1492</v>
      </c>
      <c r="Q209" t="s">
        <v>1461</v>
      </c>
      <c r="R209" t="s">
        <v>346</v>
      </c>
      <c r="U209" t="s">
        <v>1693</v>
      </c>
      <c r="V209" t="s">
        <v>528</v>
      </c>
      <c r="AC209" t="s">
        <v>347</v>
      </c>
    </row>
    <row r="210" spans="1:29" ht="14.25">
      <c r="A210" s="11" t="s">
        <v>326</v>
      </c>
      <c r="B210" t="s">
        <v>327</v>
      </c>
      <c r="C210" t="s">
        <v>328</v>
      </c>
      <c r="D210" t="s">
        <v>2522</v>
      </c>
      <c r="E210" t="s">
        <v>2523</v>
      </c>
      <c r="F210" s="2">
        <v>38048</v>
      </c>
      <c r="G210" s="10">
        <f t="shared" si="3"/>
        <v>2004</v>
      </c>
      <c r="H210" t="s">
        <v>329</v>
      </c>
      <c r="I210" t="s">
        <v>1204</v>
      </c>
      <c r="J210">
        <v>12.31</v>
      </c>
      <c r="K210" t="s">
        <v>1457</v>
      </c>
      <c r="L210">
        <v>225</v>
      </c>
      <c r="M210" t="s">
        <v>1526</v>
      </c>
      <c r="N210" t="s">
        <v>332</v>
      </c>
      <c r="P210" t="s">
        <v>1492</v>
      </c>
      <c r="Q210" t="s">
        <v>1461</v>
      </c>
      <c r="R210" t="s">
        <v>3049</v>
      </c>
      <c r="S210">
        <v>0.098</v>
      </c>
      <c r="T210" t="s">
        <v>1464</v>
      </c>
      <c r="U210" t="s">
        <v>331</v>
      </c>
      <c r="V210" t="s">
        <v>528</v>
      </c>
      <c r="Z210">
        <v>0.098</v>
      </c>
      <c r="AA210" t="s">
        <v>1464</v>
      </c>
      <c r="AB210" t="s">
        <v>330</v>
      </c>
      <c r="AC210" t="s">
        <v>334</v>
      </c>
    </row>
    <row r="211" spans="1:29" ht="14.25">
      <c r="A211" s="11" t="s">
        <v>1351</v>
      </c>
      <c r="B211" t="s">
        <v>1352</v>
      </c>
      <c r="C211" t="s">
        <v>1353</v>
      </c>
      <c r="D211" t="s">
        <v>989</v>
      </c>
      <c r="E211" t="s">
        <v>990</v>
      </c>
      <c r="F211" s="2">
        <v>38077</v>
      </c>
      <c r="G211" s="10">
        <f t="shared" si="3"/>
        <v>2004</v>
      </c>
      <c r="H211" t="s">
        <v>1354</v>
      </c>
      <c r="I211" t="s">
        <v>1358</v>
      </c>
      <c r="J211">
        <v>12.39</v>
      </c>
      <c r="K211" t="s">
        <v>547</v>
      </c>
      <c r="N211" t="s">
        <v>1359</v>
      </c>
      <c r="P211" t="s">
        <v>1492</v>
      </c>
      <c r="Q211" t="s">
        <v>1479</v>
      </c>
      <c r="R211" t="s">
        <v>1515</v>
      </c>
      <c r="S211">
        <v>8.75</v>
      </c>
      <c r="T211" t="s">
        <v>1503</v>
      </c>
      <c r="U211" t="s">
        <v>1360</v>
      </c>
      <c r="W211">
        <v>38.33</v>
      </c>
      <c r="X211" t="s">
        <v>1463</v>
      </c>
      <c r="Z211">
        <v>0.05</v>
      </c>
      <c r="AA211" t="s">
        <v>1464</v>
      </c>
      <c r="AC211" t="s">
        <v>1361</v>
      </c>
    </row>
    <row r="212" spans="1:29" ht="14.25">
      <c r="A212" s="11" t="s">
        <v>1351</v>
      </c>
      <c r="B212" t="s">
        <v>1352</v>
      </c>
      <c r="C212" t="s">
        <v>1353</v>
      </c>
      <c r="D212" t="s">
        <v>989</v>
      </c>
      <c r="E212" t="s">
        <v>990</v>
      </c>
      <c r="F212" s="2">
        <v>38077</v>
      </c>
      <c r="G212" s="10">
        <f t="shared" si="3"/>
        <v>2004</v>
      </c>
      <c r="H212" t="s">
        <v>1354</v>
      </c>
      <c r="I212" t="s">
        <v>1355</v>
      </c>
      <c r="J212">
        <v>12.39</v>
      </c>
      <c r="K212" t="s">
        <v>547</v>
      </c>
      <c r="N212" t="s">
        <v>1356</v>
      </c>
      <c r="P212" t="s">
        <v>1492</v>
      </c>
      <c r="Q212" t="s">
        <v>1461</v>
      </c>
      <c r="R212" t="s">
        <v>1515</v>
      </c>
      <c r="S212">
        <v>3.73</v>
      </c>
      <c r="T212" t="s">
        <v>1503</v>
      </c>
      <c r="U212" t="s">
        <v>1357</v>
      </c>
      <c r="W212">
        <v>16.36</v>
      </c>
      <c r="X212" t="s">
        <v>1463</v>
      </c>
      <c r="Z212">
        <v>0.035</v>
      </c>
      <c r="AA212" t="s">
        <v>1464</v>
      </c>
      <c r="AC212" t="s">
        <v>1465</v>
      </c>
    </row>
    <row r="213" spans="1:29" ht="14.25">
      <c r="A213" s="11" t="s">
        <v>1362</v>
      </c>
      <c r="B213" t="s">
        <v>1363</v>
      </c>
      <c r="C213" t="s">
        <v>1364</v>
      </c>
      <c r="D213" t="s">
        <v>849</v>
      </c>
      <c r="E213" t="s">
        <v>861</v>
      </c>
      <c r="F213" s="2">
        <v>38082</v>
      </c>
      <c r="G213" s="10">
        <f t="shared" si="3"/>
        <v>2004</v>
      </c>
      <c r="H213" t="s">
        <v>325</v>
      </c>
      <c r="I213" t="s">
        <v>1366</v>
      </c>
      <c r="J213">
        <v>12.31</v>
      </c>
      <c r="K213" t="s">
        <v>1457</v>
      </c>
      <c r="L213">
        <v>175</v>
      </c>
      <c r="M213" t="s">
        <v>1458</v>
      </c>
      <c r="N213" t="s">
        <v>1367</v>
      </c>
      <c r="P213" t="s">
        <v>1492</v>
      </c>
      <c r="Q213" t="s">
        <v>1461</v>
      </c>
      <c r="R213" t="s">
        <v>1368</v>
      </c>
      <c r="S213">
        <v>7</v>
      </c>
      <c r="T213" t="s">
        <v>1503</v>
      </c>
      <c r="V213" t="s">
        <v>506</v>
      </c>
      <c r="W213">
        <v>30.7</v>
      </c>
      <c r="X213" t="s">
        <v>1463</v>
      </c>
      <c r="Z213">
        <v>0.04</v>
      </c>
      <c r="AA213" t="s">
        <v>1464</v>
      </c>
      <c r="AB213" t="s">
        <v>1369</v>
      </c>
      <c r="AC213" t="s">
        <v>1465</v>
      </c>
    </row>
    <row r="214" spans="1:29" ht="14.25">
      <c r="A214" s="11" t="s">
        <v>1370</v>
      </c>
      <c r="B214" t="s">
        <v>1371</v>
      </c>
      <c r="C214" t="s">
        <v>1372</v>
      </c>
      <c r="D214" t="s">
        <v>909</v>
      </c>
      <c r="E214" t="s">
        <v>1373</v>
      </c>
      <c r="F214" s="2">
        <v>38134</v>
      </c>
      <c r="G214" s="10">
        <f t="shared" si="3"/>
        <v>2004</v>
      </c>
      <c r="H214" t="s">
        <v>1374</v>
      </c>
      <c r="I214" t="s">
        <v>1375</v>
      </c>
      <c r="J214">
        <v>12.31</v>
      </c>
      <c r="K214" t="s">
        <v>1457</v>
      </c>
      <c r="L214">
        <v>238</v>
      </c>
      <c r="M214" t="s">
        <v>1458</v>
      </c>
      <c r="N214" t="s">
        <v>1376</v>
      </c>
      <c r="P214" t="s">
        <v>1492</v>
      </c>
      <c r="Q214" t="s">
        <v>1461</v>
      </c>
      <c r="R214" t="s">
        <v>1377</v>
      </c>
      <c r="S214">
        <v>0.7</v>
      </c>
      <c r="T214" t="s">
        <v>1464</v>
      </c>
      <c r="V214" t="s">
        <v>506</v>
      </c>
      <c r="W214">
        <v>1375.9</v>
      </c>
      <c r="X214" t="s">
        <v>1463</v>
      </c>
      <c r="Y214" t="s">
        <v>1378</v>
      </c>
      <c r="Z214">
        <v>0.7</v>
      </c>
      <c r="AA214" t="s">
        <v>1464</v>
      </c>
      <c r="AC214" t="s">
        <v>1465</v>
      </c>
    </row>
    <row r="215" spans="1:29" ht="14.25">
      <c r="A215" s="11" t="s">
        <v>310</v>
      </c>
      <c r="B215" t="s">
        <v>311</v>
      </c>
      <c r="C215" t="s">
        <v>312</v>
      </c>
      <c r="D215" t="s">
        <v>704</v>
      </c>
      <c r="E215" t="s">
        <v>705</v>
      </c>
      <c r="F215" s="2">
        <v>38146</v>
      </c>
      <c r="G215" s="10">
        <f t="shared" si="3"/>
        <v>2004</v>
      </c>
      <c r="H215" t="s">
        <v>313</v>
      </c>
      <c r="I215" t="s">
        <v>314</v>
      </c>
      <c r="J215">
        <v>12.31</v>
      </c>
      <c r="K215" t="s">
        <v>1457</v>
      </c>
      <c r="L215">
        <v>231</v>
      </c>
      <c r="M215" t="s">
        <v>1458</v>
      </c>
      <c r="N215" t="s">
        <v>315</v>
      </c>
      <c r="P215" t="s">
        <v>1492</v>
      </c>
      <c r="Q215" t="s">
        <v>1479</v>
      </c>
      <c r="R215" t="s">
        <v>317</v>
      </c>
      <c r="S215">
        <v>0.09</v>
      </c>
      <c r="T215" t="s">
        <v>1464</v>
      </c>
      <c r="W215">
        <v>20.79</v>
      </c>
      <c r="X215" t="s">
        <v>1503</v>
      </c>
      <c r="Z215">
        <v>0.09</v>
      </c>
      <c r="AA215" t="s">
        <v>1464</v>
      </c>
      <c r="AC215" t="s">
        <v>1465</v>
      </c>
    </row>
    <row r="216" spans="1:29" ht="14.25">
      <c r="A216" s="11" t="s">
        <v>310</v>
      </c>
      <c r="B216" t="s">
        <v>311</v>
      </c>
      <c r="C216" t="s">
        <v>312</v>
      </c>
      <c r="D216" t="s">
        <v>704</v>
      </c>
      <c r="E216" t="s">
        <v>705</v>
      </c>
      <c r="F216" s="2">
        <v>38146</v>
      </c>
      <c r="G216" s="10">
        <f t="shared" si="3"/>
        <v>2004</v>
      </c>
      <c r="H216" t="s">
        <v>313</v>
      </c>
      <c r="I216" t="s">
        <v>318</v>
      </c>
      <c r="J216">
        <v>12.31</v>
      </c>
      <c r="K216" t="s">
        <v>1457</v>
      </c>
      <c r="L216">
        <v>231</v>
      </c>
      <c r="M216" t="s">
        <v>1458</v>
      </c>
      <c r="N216" t="s">
        <v>319</v>
      </c>
      <c r="P216" t="s">
        <v>1492</v>
      </c>
      <c r="Q216" t="s">
        <v>1479</v>
      </c>
      <c r="R216" t="s">
        <v>320</v>
      </c>
      <c r="S216">
        <v>0.058</v>
      </c>
      <c r="T216" t="s">
        <v>1464</v>
      </c>
      <c r="W216">
        <v>13.4</v>
      </c>
      <c r="X216" t="s">
        <v>1503</v>
      </c>
      <c r="Z216">
        <v>0.058</v>
      </c>
      <c r="AA216" t="s">
        <v>1464</v>
      </c>
      <c r="AC216" t="s">
        <v>1465</v>
      </c>
    </row>
    <row r="217" spans="1:29" ht="14.25">
      <c r="A217" s="11" t="s">
        <v>310</v>
      </c>
      <c r="B217" t="s">
        <v>311</v>
      </c>
      <c r="C217" t="s">
        <v>312</v>
      </c>
      <c r="D217" t="s">
        <v>704</v>
      </c>
      <c r="E217" t="s">
        <v>705</v>
      </c>
      <c r="F217" s="2">
        <v>38146</v>
      </c>
      <c r="G217" s="10">
        <f t="shared" si="3"/>
        <v>2004</v>
      </c>
      <c r="H217" t="s">
        <v>313</v>
      </c>
      <c r="I217" t="s">
        <v>321</v>
      </c>
      <c r="J217">
        <v>12.31</v>
      </c>
      <c r="K217" t="s">
        <v>1457</v>
      </c>
      <c r="L217">
        <v>231</v>
      </c>
      <c r="M217" t="s">
        <v>1458</v>
      </c>
      <c r="N217" t="s">
        <v>322</v>
      </c>
      <c r="P217" t="s">
        <v>1492</v>
      </c>
      <c r="Q217" t="s">
        <v>1479</v>
      </c>
      <c r="R217" t="s">
        <v>317</v>
      </c>
      <c r="S217">
        <v>0.09</v>
      </c>
      <c r="T217" t="s">
        <v>1464</v>
      </c>
      <c r="W217">
        <v>20.79</v>
      </c>
      <c r="X217" t="s">
        <v>1503</v>
      </c>
      <c r="Z217">
        <v>0.09</v>
      </c>
      <c r="AA217" t="s">
        <v>1464</v>
      </c>
      <c r="AC217" t="s">
        <v>1465</v>
      </c>
    </row>
    <row r="218" spans="1:29" ht="14.25">
      <c r="A218" s="11" t="s">
        <v>305</v>
      </c>
      <c r="B218" t="s">
        <v>306</v>
      </c>
      <c r="C218" t="s">
        <v>1636</v>
      </c>
      <c r="D218" t="s">
        <v>600</v>
      </c>
      <c r="E218" t="s">
        <v>601</v>
      </c>
      <c r="F218" s="2">
        <v>38160</v>
      </c>
      <c r="G218" s="10">
        <f t="shared" si="3"/>
        <v>2004</v>
      </c>
      <c r="H218" t="s">
        <v>307</v>
      </c>
      <c r="I218" t="s">
        <v>308</v>
      </c>
      <c r="J218">
        <v>12.31</v>
      </c>
      <c r="K218" t="s">
        <v>1457</v>
      </c>
      <c r="L218">
        <v>198</v>
      </c>
      <c r="M218" t="s">
        <v>1458</v>
      </c>
      <c r="P218" t="s">
        <v>1492</v>
      </c>
      <c r="Q218" t="s">
        <v>1479</v>
      </c>
      <c r="R218" t="s">
        <v>309</v>
      </c>
      <c r="S218">
        <v>0.07</v>
      </c>
      <c r="T218" t="s">
        <v>1464</v>
      </c>
      <c r="Z218">
        <v>0.07</v>
      </c>
      <c r="AA218" t="s">
        <v>1464</v>
      </c>
      <c r="AC218" t="s">
        <v>1465</v>
      </c>
    </row>
    <row r="219" spans="1:29" ht="14.25">
      <c r="A219" s="11" t="s">
        <v>766</v>
      </c>
      <c r="B219" t="s">
        <v>767</v>
      </c>
      <c r="C219" t="s">
        <v>768</v>
      </c>
      <c r="D219" t="s">
        <v>769</v>
      </c>
      <c r="E219" t="s">
        <v>770</v>
      </c>
      <c r="F219" s="2">
        <v>38279</v>
      </c>
      <c r="G219" s="10">
        <f t="shared" si="3"/>
        <v>2004</v>
      </c>
      <c r="H219" t="s">
        <v>771</v>
      </c>
      <c r="I219" t="s">
        <v>1379</v>
      </c>
      <c r="J219">
        <v>12.31</v>
      </c>
      <c r="K219" t="s">
        <v>1457</v>
      </c>
      <c r="L219">
        <v>229.8</v>
      </c>
      <c r="M219" t="s">
        <v>1458</v>
      </c>
      <c r="N219" t="s">
        <v>297</v>
      </c>
      <c r="P219" t="s">
        <v>1492</v>
      </c>
      <c r="Q219" t="s">
        <v>1461</v>
      </c>
      <c r="R219" t="s">
        <v>1380</v>
      </c>
      <c r="S219">
        <v>0.1</v>
      </c>
      <c r="T219" t="s">
        <v>1464</v>
      </c>
      <c r="U219" t="s">
        <v>1381</v>
      </c>
      <c r="V219" t="s">
        <v>528</v>
      </c>
      <c r="W219">
        <v>22.9</v>
      </c>
      <c r="X219" t="s">
        <v>1503</v>
      </c>
      <c r="Z219">
        <v>0.1</v>
      </c>
      <c r="AA219" t="s">
        <v>1464</v>
      </c>
      <c r="AB219" t="s">
        <v>586</v>
      </c>
      <c r="AC219" t="s">
        <v>1382</v>
      </c>
    </row>
    <row r="220" spans="1:32" ht="14.25">
      <c r="A220" s="11" t="s">
        <v>284</v>
      </c>
      <c r="B220" t="s">
        <v>285</v>
      </c>
      <c r="C220" t="s">
        <v>286</v>
      </c>
      <c r="D220" t="s">
        <v>1510</v>
      </c>
      <c r="E220" t="s">
        <v>1511</v>
      </c>
      <c r="F220" s="2">
        <v>38315</v>
      </c>
      <c r="G220" s="10">
        <f t="shared" si="3"/>
        <v>2004</v>
      </c>
      <c r="H220" t="s">
        <v>287</v>
      </c>
      <c r="I220" t="s">
        <v>290</v>
      </c>
      <c r="J220">
        <v>12.31</v>
      </c>
      <c r="L220">
        <v>108</v>
      </c>
      <c r="M220" t="s">
        <v>1458</v>
      </c>
      <c r="P220" t="s">
        <v>1492</v>
      </c>
      <c r="Q220" t="s">
        <v>1479</v>
      </c>
      <c r="R220" t="s">
        <v>291</v>
      </c>
      <c r="S220">
        <v>4.5</v>
      </c>
      <c r="T220" t="s">
        <v>1503</v>
      </c>
      <c r="U220" t="s">
        <v>1517</v>
      </c>
      <c r="V220" t="s">
        <v>505</v>
      </c>
      <c r="W220">
        <v>17.5</v>
      </c>
      <c r="X220" t="s">
        <v>1463</v>
      </c>
      <c r="Y220" t="s">
        <v>1519</v>
      </c>
      <c r="Z220">
        <v>0.037</v>
      </c>
      <c r="AA220" t="s">
        <v>1464</v>
      </c>
      <c r="AC220">
        <v>30</v>
      </c>
      <c r="AD220" t="s">
        <v>292</v>
      </c>
      <c r="AF220" t="s">
        <v>293</v>
      </c>
    </row>
    <row r="221" spans="1:29" ht="14.25">
      <c r="A221" s="11" t="s">
        <v>274</v>
      </c>
      <c r="B221" t="s">
        <v>275</v>
      </c>
      <c r="C221" t="s">
        <v>276</v>
      </c>
      <c r="D221" t="s">
        <v>1474</v>
      </c>
      <c r="E221" t="s">
        <v>1475</v>
      </c>
      <c r="F221" s="2">
        <v>38358</v>
      </c>
      <c r="G221" s="10">
        <f t="shared" si="3"/>
        <v>2005</v>
      </c>
      <c r="H221" t="s">
        <v>277</v>
      </c>
      <c r="I221" t="s">
        <v>1204</v>
      </c>
      <c r="J221">
        <v>12.31</v>
      </c>
      <c r="K221" t="s">
        <v>1457</v>
      </c>
      <c r="L221">
        <v>417904</v>
      </c>
      <c r="M221" t="s">
        <v>278</v>
      </c>
      <c r="N221" t="s">
        <v>281</v>
      </c>
      <c r="P221" t="s">
        <v>1492</v>
      </c>
      <c r="Q221" t="s">
        <v>582</v>
      </c>
      <c r="R221" t="s">
        <v>2845</v>
      </c>
      <c r="S221">
        <v>0.011</v>
      </c>
      <c r="T221" t="s">
        <v>1464</v>
      </c>
      <c r="U221" t="s">
        <v>279</v>
      </c>
      <c r="V221" t="s">
        <v>528</v>
      </c>
      <c r="Z221">
        <v>0.011</v>
      </c>
      <c r="AA221" t="s">
        <v>1464</v>
      </c>
      <c r="AC221" t="s">
        <v>1465</v>
      </c>
    </row>
    <row r="222" spans="1:29" ht="14.25">
      <c r="A222" s="11" t="s">
        <v>611</v>
      </c>
      <c r="B222" t="s">
        <v>612</v>
      </c>
      <c r="C222" t="s">
        <v>613</v>
      </c>
      <c r="D222" t="s">
        <v>614</v>
      </c>
      <c r="E222" t="s">
        <v>615</v>
      </c>
      <c r="F222" s="2">
        <v>38456</v>
      </c>
      <c r="G222" s="10">
        <f t="shared" si="3"/>
        <v>2005</v>
      </c>
      <c r="H222" t="s">
        <v>616</v>
      </c>
      <c r="I222" t="s">
        <v>1383</v>
      </c>
      <c r="J222">
        <v>12.39</v>
      </c>
      <c r="K222" t="s">
        <v>1384</v>
      </c>
      <c r="L222">
        <v>101</v>
      </c>
      <c r="M222" t="s">
        <v>1458</v>
      </c>
      <c r="N222" t="s">
        <v>1385</v>
      </c>
      <c r="P222" t="s">
        <v>1492</v>
      </c>
      <c r="Q222" t="s">
        <v>582</v>
      </c>
      <c r="R222" t="s">
        <v>624</v>
      </c>
      <c r="S222">
        <v>0.0125</v>
      </c>
      <c r="T222" t="s">
        <v>1464</v>
      </c>
      <c r="U222" t="s">
        <v>1386</v>
      </c>
      <c r="Z222">
        <v>0.125</v>
      </c>
      <c r="AA222" t="s">
        <v>1464</v>
      </c>
      <c r="AC222" t="s">
        <v>626</v>
      </c>
    </row>
    <row r="223" spans="1:29" ht="14.25">
      <c r="A223" s="11" t="s">
        <v>611</v>
      </c>
      <c r="B223" t="s">
        <v>612</v>
      </c>
      <c r="C223" t="s">
        <v>613</v>
      </c>
      <c r="D223" t="s">
        <v>614</v>
      </c>
      <c r="E223" t="s">
        <v>615</v>
      </c>
      <c r="F223" s="2">
        <v>38456</v>
      </c>
      <c r="G223" s="10">
        <f t="shared" si="3"/>
        <v>2005</v>
      </c>
      <c r="H223" t="s">
        <v>616</v>
      </c>
      <c r="I223" t="s">
        <v>1387</v>
      </c>
      <c r="J223">
        <v>12.39</v>
      </c>
      <c r="K223" t="s">
        <v>1384</v>
      </c>
      <c r="L223">
        <v>211</v>
      </c>
      <c r="M223" t="s">
        <v>1458</v>
      </c>
      <c r="N223" t="s">
        <v>1388</v>
      </c>
      <c r="P223" t="s">
        <v>1492</v>
      </c>
      <c r="Q223" t="s">
        <v>582</v>
      </c>
      <c r="R223" t="s">
        <v>555</v>
      </c>
      <c r="S223">
        <v>0.025</v>
      </c>
      <c r="T223" t="s">
        <v>1464</v>
      </c>
      <c r="U223" t="s">
        <v>1389</v>
      </c>
      <c r="Z223">
        <v>0.025</v>
      </c>
      <c r="AA223" t="s">
        <v>1464</v>
      </c>
      <c r="AC223" t="s">
        <v>1465</v>
      </c>
    </row>
    <row r="224" spans="1:29" ht="14.25">
      <c r="A224" s="11" t="s">
        <v>611</v>
      </c>
      <c r="B224" t="s">
        <v>612</v>
      </c>
      <c r="C224" t="s">
        <v>613</v>
      </c>
      <c r="D224" t="s">
        <v>614</v>
      </c>
      <c r="E224" t="s">
        <v>615</v>
      </c>
      <c r="F224" s="2">
        <v>38456</v>
      </c>
      <c r="G224" s="10">
        <f t="shared" si="3"/>
        <v>2005</v>
      </c>
      <c r="H224" t="s">
        <v>616</v>
      </c>
      <c r="I224" t="s">
        <v>1390</v>
      </c>
      <c r="J224">
        <v>12.39</v>
      </c>
      <c r="K224" t="s">
        <v>1391</v>
      </c>
      <c r="L224">
        <v>122</v>
      </c>
      <c r="M224" t="s">
        <v>1458</v>
      </c>
      <c r="N224" t="s">
        <v>1392</v>
      </c>
      <c r="P224" t="s">
        <v>1492</v>
      </c>
      <c r="Q224" t="s">
        <v>582</v>
      </c>
      <c r="R224" t="s">
        <v>624</v>
      </c>
      <c r="S224">
        <v>0.0125</v>
      </c>
      <c r="T224" t="s">
        <v>1464</v>
      </c>
      <c r="U224" t="s">
        <v>620</v>
      </c>
      <c r="Z224">
        <v>0.0125</v>
      </c>
      <c r="AA224" t="s">
        <v>1464</v>
      </c>
      <c r="AC224" t="s">
        <v>626</v>
      </c>
    </row>
    <row r="225" spans="1:29" ht="14.25">
      <c r="A225" s="11" t="s">
        <v>611</v>
      </c>
      <c r="B225" t="s">
        <v>612</v>
      </c>
      <c r="C225" t="s">
        <v>613</v>
      </c>
      <c r="D225" t="s">
        <v>614</v>
      </c>
      <c r="E225" t="s">
        <v>615</v>
      </c>
      <c r="F225" s="2">
        <v>38456</v>
      </c>
      <c r="G225" s="10">
        <f t="shared" si="3"/>
        <v>2005</v>
      </c>
      <c r="H225" t="s">
        <v>616</v>
      </c>
      <c r="I225" t="s">
        <v>1393</v>
      </c>
      <c r="J225">
        <v>12.39</v>
      </c>
      <c r="K225" t="s">
        <v>1391</v>
      </c>
      <c r="L225">
        <v>192</v>
      </c>
      <c r="M225" t="s">
        <v>1458</v>
      </c>
      <c r="N225" t="s">
        <v>1394</v>
      </c>
      <c r="P225" t="s">
        <v>1492</v>
      </c>
      <c r="Q225" t="s">
        <v>582</v>
      </c>
      <c r="R225" t="s">
        <v>624</v>
      </c>
      <c r="S225">
        <v>0.0125</v>
      </c>
      <c r="T225" t="s">
        <v>1464</v>
      </c>
      <c r="U225" t="s">
        <v>1395</v>
      </c>
      <c r="Z225">
        <v>0.0125</v>
      </c>
      <c r="AA225" t="s">
        <v>1464</v>
      </c>
      <c r="AC225" t="s">
        <v>626</v>
      </c>
    </row>
    <row r="226" spans="1:29" ht="14.25">
      <c r="A226" s="11" t="s">
        <v>611</v>
      </c>
      <c r="B226" t="s">
        <v>612</v>
      </c>
      <c r="C226" t="s">
        <v>613</v>
      </c>
      <c r="D226" t="s">
        <v>614</v>
      </c>
      <c r="E226" t="s">
        <v>615</v>
      </c>
      <c r="F226" s="2">
        <v>38456</v>
      </c>
      <c r="G226" s="10">
        <f t="shared" si="3"/>
        <v>2005</v>
      </c>
      <c r="H226" t="s">
        <v>616</v>
      </c>
      <c r="I226" t="s">
        <v>1396</v>
      </c>
      <c r="J226">
        <v>12.39</v>
      </c>
      <c r="K226" t="s">
        <v>628</v>
      </c>
      <c r="L226">
        <v>129</v>
      </c>
      <c r="M226" t="s">
        <v>1458</v>
      </c>
      <c r="N226" t="s">
        <v>1397</v>
      </c>
      <c r="P226" t="s">
        <v>1492</v>
      </c>
      <c r="Q226" t="s">
        <v>582</v>
      </c>
      <c r="R226" t="s">
        <v>624</v>
      </c>
      <c r="S226">
        <v>0.0125</v>
      </c>
      <c r="T226" t="s">
        <v>1464</v>
      </c>
      <c r="U226" t="s">
        <v>620</v>
      </c>
      <c r="Z226">
        <v>0.0125</v>
      </c>
      <c r="AA226" t="s">
        <v>1464</v>
      </c>
      <c r="AC226" t="s">
        <v>626</v>
      </c>
    </row>
    <row r="227" spans="1:29" ht="14.25">
      <c r="A227" s="11" t="s">
        <v>611</v>
      </c>
      <c r="B227" t="s">
        <v>612</v>
      </c>
      <c r="C227" t="s">
        <v>613</v>
      </c>
      <c r="D227" t="s">
        <v>614</v>
      </c>
      <c r="E227" t="s">
        <v>615</v>
      </c>
      <c r="F227" s="2">
        <v>38456</v>
      </c>
      <c r="G227" s="10">
        <f t="shared" si="3"/>
        <v>2005</v>
      </c>
      <c r="H227" t="s">
        <v>616</v>
      </c>
      <c r="I227" t="s">
        <v>1400</v>
      </c>
      <c r="J227">
        <v>12.39</v>
      </c>
      <c r="K227" t="s">
        <v>1391</v>
      </c>
      <c r="L227">
        <v>222</v>
      </c>
      <c r="M227" t="s">
        <v>1458</v>
      </c>
      <c r="N227" t="s">
        <v>1401</v>
      </c>
      <c r="P227" t="s">
        <v>1492</v>
      </c>
      <c r="Q227" t="s">
        <v>1479</v>
      </c>
      <c r="R227" t="s">
        <v>624</v>
      </c>
      <c r="S227">
        <v>0.0125</v>
      </c>
      <c r="T227" t="s">
        <v>1464</v>
      </c>
      <c r="U227" t="s">
        <v>620</v>
      </c>
      <c r="Z227">
        <v>0.0125</v>
      </c>
      <c r="AA227" t="s">
        <v>1464</v>
      </c>
      <c r="AC227" t="s">
        <v>626</v>
      </c>
    </row>
    <row r="228" spans="1:29" ht="14.25">
      <c r="A228" s="11" t="s">
        <v>611</v>
      </c>
      <c r="B228" t="s">
        <v>612</v>
      </c>
      <c r="C228" t="s">
        <v>613</v>
      </c>
      <c r="D228" t="s">
        <v>614</v>
      </c>
      <c r="E228" t="s">
        <v>615</v>
      </c>
      <c r="F228" s="2">
        <v>38456</v>
      </c>
      <c r="G228" s="10">
        <f t="shared" si="3"/>
        <v>2005</v>
      </c>
      <c r="H228" t="s">
        <v>616</v>
      </c>
      <c r="I228" t="s">
        <v>1398</v>
      </c>
      <c r="J228">
        <v>12.39</v>
      </c>
      <c r="K228" t="s">
        <v>628</v>
      </c>
      <c r="L228">
        <v>117</v>
      </c>
      <c r="M228" t="s">
        <v>1458</v>
      </c>
      <c r="N228" t="s">
        <v>1399</v>
      </c>
      <c r="P228" t="s">
        <v>1492</v>
      </c>
      <c r="Q228" t="s">
        <v>1461</v>
      </c>
      <c r="R228" t="s">
        <v>650</v>
      </c>
      <c r="S228">
        <v>0.032</v>
      </c>
      <c r="T228" t="s">
        <v>1464</v>
      </c>
      <c r="U228" t="s">
        <v>620</v>
      </c>
      <c r="Z228">
        <v>0.032</v>
      </c>
      <c r="AA228" t="s">
        <v>1464</v>
      </c>
      <c r="AC228" t="s">
        <v>1465</v>
      </c>
    </row>
    <row r="229" spans="1:29" ht="14.25">
      <c r="A229" s="11" t="s">
        <v>645</v>
      </c>
      <c r="B229" t="s">
        <v>646</v>
      </c>
      <c r="C229" t="s">
        <v>647</v>
      </c>
      <c r="D229" t="s">
        <v>1497</v>
      </c>
      <c r="E229" t="s">
        <v>1498</v>
      </c>
      <c r="F229" s="2">
        <v>38462</v>
      </c>
      <c r="G229" s="10">
        <f t="shared" si="3"/>
        <v>2005</v>
      </c>
      <c r="I229" t="s">
        <v>1402</v>
      </c>
      <c r="J229">
        <v>12.39</v>
      </c>
      <c r="K229" t="s">
        <v>547</v>
      </c>
      <c r="L229">
        <v>82</v>
      </c>
      <c r="M229" t="s">
        <v>1458</v>
      </c>
      <c r="N229" t="s">
        <v>423</v>
      </c>
      <c r="P229" t="s">
        <v>1492</v>
      </c>
      <c r="Q229" t="s">
        <v>582</v>
      </c>
      <c r="R229" t="s">
        <v>650</v>
      </c>
      <c r="S229">
        <v>9.9</v>
      </c>
      <c r="T229" t="s">
        <v>1503</v>
      </c>
      <c r="W229">
        <v>43.3</v>
      </c>
      <c r="X229" t="s">
        <v>1463</v>
      </c>
      <c r="Z229">
        <f>S229/L229</f>
        <v>0.12073170731707318</v>
      </c>
      <c r="AA229" t="s">
        <v>1464</v>
      </c>
      <c r="AC229" t="s">
        <v>1465</v>
      </c>
    </row>
    <row r="230" spans="1:29" ht="14.25">
      <c r="A230" s="11" t="s">
        <v>653</v>
      </c>
      <c r="B230" t="s">
        <v>654</v>
      </c>
      <c r="C230" t="s">
        <v>655</v>
      </c>
      <c r="D230" t="s">
        <v>1497</v>
      </c>
      <c r="E230" t="s">
        <v>1498</v>
      </c>
      <c r="F230" s="2">
        <v>38477</v>
      </c>
      <c r="G230" s="10">
        <f t="shared" si="3"/>
        <v>2005</v>
      </c>
      <c r="H230" t="s">
        <v>422</v>
      </c>
      <c r="I230" t="s">
        <v>1403</v>
      </c>
      <c r="J230">
        <v>12.39</v>
      </c>
      <c r="K230" t="s">
        <v>1404</v>
      </c>
      <c r="L230">
        <v>1.8</v>
      </c>
      <c r="M230" t="s">
        <v>919</v>
      </c>
      <c r="P230" t="s">
        <v>1492</v>
      </c>
      <c r="Q230" t="s">
        <v>1468</v>
      </c>
      <c r="S230">
        <v>0.17</v>
      </c>
      <c r="T230" t="s">
        <v>1503</v>
      </c>
      <c r="W230">
        <v>0.76</v>
      </c>
      <c r="X230" t="s">
        <v>1463</v>
      </c>
      <c r="Z230">
        <f>S230/L230</f>
        <v>0.09444444444444444</v>
      </c>
      <c r="AA230" t="s">
        <v>1464</v>
      </c>
      <c r="AC230" t="s">
        <v>1465</v>
      </c>
    </row>
    <row r="231" spans="1:29" ht="14.25">
      <c r="A231" s="11" t="s">
        <v>656</v>
      </c>
      <c r="B231" t="s">
        <v>657</v>
      </c>
      <c r="C231" t="s">
        <v>658</v>
      </c>
      <c r="D231" t="s">
        <v>1497</v>
      </c>
      <c r="E231" t="s">
        <v>1498</v>
      </c>
      <c r="F231" s="2">
        <v>38481</v>
      </c>
      <c r="G231" s="10">
        <f t="shared" si="3"/>
        <v>2005</v>
      </c>
      <c r="I231" t="s">
        <v>1405</v>
      </c>
      <c r="J231">
        <v>12.39</v>
      </c>
      <c r="K231" t="s">
        <v>1514</v>
      </c>
      <c r="L231">
        <v>250</v>
      </c>
      <c r="M231" t="s">
        <v>1406</v>
      </c>
      <c r="P231" t="s">
        <v>1492</v>
      </c>
      <c r="Q231" t="s">
        <v>1479</v>
      </c>
      <c r="R231" t="s">
        <v>662</v>
      </c>
      <c r="S231">
        <v>18.75</v>
      </c>
      <c r="T231" t="s">
        <v>1503</v>
      </c>
      <c r="W231">
        <v>65.7</v>
      </c>
      <c r="X231" t="s">
        <v>1463</v>
      </c>
      <c r="Z231">
        <f>S231/L231</f>
        <v>0.075</v>
      </c>
      <c r="AA231" t="s">
        <v>1464</v>
      </c>
      <c r="AC231" t="s">
        <v>1465</v>
      </c>
    </row>
    <row r="232" spans="1:29" ht="14.25">
      <c r="A232" s="11" t="s">
        <v>656</v>
      </c>
      <c r="B232" t="s">
        <v>657</v>
      </c>
      <c r="C232" t="s">
        <v>658</v>
      </c>
      <c r="D232" t="s">
        <v>1497</v>
      </c>
      <c r="E232" t="s">
        <v>1498</v>
      </c>
      <c r="F232" s="2">
        <v>38481</v>
      </c>
      <c r="G232" s="10">
        <f t="shared" si="3"/>
        <v>2005</v>
      </c>
      <c r="I232" t="s">
        <v>1407</v>
      </c>
      <c r="J232">
        <v>12.39</v>
      </c>
      <c r="K232" t="s">
        <v>1514</v>
      </c>
      <c r="L232">
        <v>250</v>
      </c>
      <c r="M232" t="s">
        <v>1408</v>
      </c>
      <c r="P232" t="s">
        <v>1492</v>
      </c>
      <c r="Q232" t="s">
        <v>1479</v>
      </c>
      <c r="R232" t="s">
        <v>662</v>
      </c>
      <c r="S232">
        <v>1.82</v>
      </c>
      <c r="T232" t="s">
        <v>1503</v>
      </c>
      <c r="W232">
        <v>7.97</v>
      </c>
      <c r="X232" t="s">
        <v>1463</v>
      </c>
      <c r="Z232">
        <f>S232/L232</f>
        <v>0.00728</v>
      </c>
      <c r="AA232" t="s">
        <v>1464</v>
      </c>
      <c r="AC232" t="s">
        <v>1465</v>
      </c>
    </row>
    <row r="233" spans="1:29" ht="14.25">
      <c r="A233" s="11" t="s">
        <v>1409</v>
      </c>
      <c r="B233" t="s">
        <v>1410</v>
      </c>
      <c r="C233" t="s">
        <v>1411</v>
      </c>
      <c r="D233" t="s">
        <v>1510</v>
      </c>
      <c r="E233" t="s">
        <v>1511</v>
      </c>
      <c r="F233" s="2">
        <v>38560</v>
      </c>
      <c r="G233" s="10">
        <f t="shared" si="3"/>
        <v>2005</v>
      </c>
      <c r="H233" t="s">
        <v>1412</v>
      </c>
      <c r="I233" t="s">
        <v>1415</v>
      </c>
      <c r="J233">
        <v>12.39</v>
      </c>
      <c r="L233">
        <v>250</v>
      </c>
      <c r="M233" t="s">
        <v>1458</v>
      </c>
      <c r="P233" t="s">
        <v>1492</v>
      </c>
      <c r="Q233" t="s">
        <v>582</v>
      </c>
      <c r="R233" t="s">
        <v>619</v>
      </c>
      <c r="S233">
        <v>0.012</v>
      </c>
      <c r="T233" t="s">
        <v>1464</v>
      </c>
      <c r="V233" t="s">
        <v>505</v>
      </c>
      <c r="Z233">
        <v>0.012</v>
      </c>
      <c r="AA233" t="s">
        <v>1464</v>
      </c>
      <c r="AB233" t="s">
        <v>1414</v>
      </c>
      <c r="AC233" t="s">
        <v>1465</v>
      </c>
    </row>
    <row r="234" spans="1:29" ht="14.25">
      <c r="A234" s="11" t="s">
        <v>1409</v>
      </c>
      <c r="B234" t="s">
        <v>1410</v>
      </c>
      <c r="C234" t="s">
        <v>1411</v>
      </c>
      <c r="D234" t="s">
        <v>1510</v>
      </c>
      <c r="E234" t="s">
        <v>1511</v>
      </c>
      <c r="F234" s="2">
        <v>38560</v>
      </c>
      <c r="G234" s="10">
        <f t="shared" si="3"/>
        <v>2005</v>
      </c>
      <c r="H234" t="s">
        <v>1412</v>
      </c>
      <c r="I234" t="s">
        <v>1413</v>
      </c>
      <c r="J234">
        <v>12.39</v>
      </c>
      <c r="L234">
        <v>250</v>
      </c>
      <c r="M234" t="s">
        <v>1458</v>
      </c>
      <c r="P234" t="s">
        <v>1492</v>
      </c>
      <c r="Q234" t="s">
        <v>1479</v>
      </c>
      <c r="R234" t="s">
        <v>619</v>
      </c>
      <c r="S234">
        <v>0.04</v>
      </c>
      <c r="T234" t="s">
        <v>1464</v>
      </c>
      <c r="U234" t="s">
        <v>1414</v>
      </c>
      <c r="V234" t="s">
        <v>505</v>
      </c>
      <c r="Z234">
        <v>0.04</v>
      </c>
      <c r="AA234" t="s">
        <v>1464</v>
      </c>
      <c r="AC234" t="s">
        <v>1465</v>
      </c>
    </row>
    <row r="235" spans="1:29" ht="14.25">
      <c r="A235" s="11" t="s">
        <v>415</v>
      </c>
      <c r="B235" t="s">
        <v>416</v>
      </c>
      <c r="C235" t="s">
        <v>416</v>
      </c>
      <c r="D235" t="s">
        <v>713</v>
      </c>
      <c r="E235" t="s">
        <v>714</v>
      </c>
      <c r="F235" s="2">
        <v>38603</v>
      </c>
      <c r="G235" s="10">
        <f t="shared" si="3"/>
        <v>2005</v>
      </c>
      <c r="H235" t="s">
        <v>417</v>
      </c>
      <c r="I235" t="s">
        <v>2555</v>
      </c>
      <c r="J235">
        <v>12.3</v>
      </c>
      <c r="K235" t="s">
        <v>1457</v>
      </c>
      <c r="L235">
        <v>240</v>
      </c>
      <c r="M235" t="s">
        <v>1458</v>
      </c>
      <c r="N235" t="s">
        <v>418</v>
      </c>
      <c r="P235" t="s">
        <v>1492</v>
      </c>
      <c r="Q235" t="s">
        <v>1461</v>
      </c>
      <c r="R235" t="s">
        <v>419</v>
      </c>
      <c r="S235">
        <v>0.06</v>
      </c>
      <c r="T235" t="s">
        <v>1464</v>
      </c>
      <c r="U235" t="s">
        <v>420</v>
      </c>
      <c r="V235" t="s">
        <v>506</v>
      </c>
      <c r="Z235">
        <v>0.6</v>
      </c>
      <c r="AA235" t="s">
        <v>1464</v>
      </c>
      <c r="AC235" t="s">
        <v>1465</v>
      </c>
    </row>
    <row r="236" spans="1:29" ht="14.25">
      <c r="A236" s="11" t="s">
        <v>1416</v>
      </c>
      <c r="B236" t="s">
        <v>1417</v>
      </c>
      <c r="C236" t="s">
        <v>1418</v>
      </c>
      <c r="D236" t="s">
        <v>1419</v>
      </c>
      <c r="E236" t="s">
        <v>1420</v>
      </c>
      <c r="F236" s="2">
        <v>38624</v>
      </c>
      <c r="G236" s="10">
        <f t="shared" si="3"/>
        <v>2005</v>
      </c>
      <c r="H236" t="s">
        <v>414</v>
      </c>
      <c r="I236" t="s">
        <v>1421</v>
      </c>
      <c r="J236">
        <v>12.31</v>
      </c>
      <c r="K236" t="s">
        <v>1457</v>
      </c>
      <c r="L236">
        <v>110.2</v>
      </c>
      <c r="M236" t="s">
        <v>1458</v>
      </c>
      <c r="P236" t="s">
        <v>1492</v>
      </c>
      <c r="Q236" t="s">
        <v>1461</v>
      </c>
      <c r="R236" t="s">
        <v>1422</v>
      </c>
      <c r="S236">
        <v>15.13</v>
      </c>
      <c r="T236" t="s">
        <v>1503</v>
      </c>
      <c r="U236" t="s">
        <v>1423</v>
      </c>
      <c r="Z236">
        <v>0.137</v>
      </c>
      <c r="AA236" t="s">
        <v>1464</v>
      </c>
      <c r="AB236" t="s">
        <v>1482</v>
      </c>
      <c r="AC236" t="s">
        <v>1465</v>
      </c>
    </row>
    <row r="237" spans="1:29" ht="14.25">
      <c r="A237" s="11" t="s">
        <v>1424</v>
      </c>
      <c r="B237" t="s">
        <v>1425</v>
      </c>
      <c r="D237" t="s">
        <v>577</v>
      </c>
      <c r="E237" t="s">
        <v>578</v>
      </c>
      <c r="F237" s="2">
        <v>38708</v>
      </c>
      <c r="G237" s="10">
        <f t="shared" si="3"/>
        <v>2005</v>
      </c>
      <c r="I237" t="s">
        <v>888</v>
      </c>
      <c r="J237">
        <v>12.31</v>
      </c>
      <c r="K237" t="s">
        <v>1457</v>
      </c>
      <c r="L237">
        <v>198</v>
      </c>
      <c r="M237" t="s">
        <v>1458</v>
      </c>
      <c r="N237" t="s">
        <v>1426</v>
      </c>
      <c r="P237" t="s">
        <v>1492</v>
      </c>
      <c r="Q237" t="s">
        <v>1468</v>
      </c>
      <c r="S237">
        <v>0.04</v>
      </c>
      <c r="T237" t="s">
        <v>1464</v>
      </c>
      <c r="Z237">
        <v>0.04</v>
      </c>
      <c r="AA237" t="s">
        <v>1464</v>
      </c>
      <c r="AC237" t="s">
        <v>1465</v>
      </c>
    </row>
    <row r="238" spans="1:29" ht="14.25">
      <c r="A238" s="11" t="s">
        <v>830</v>
      </c>
      <c r="B238" t="s">
        <v>831</v>
      </c>
      <c r="C238" t="s">
        <v>832</v>
      </c>
      <c r="D238" t="s">
        <v>1497</v>
      </c>
      <c r="E238" t="s">
        <v>1498</v>
      </c>
      <c r="F238" s="2">
        <v>38922</v>
      </c>
      <c r="G238" s="10">
        <f t="shared" si="3"/>
        <v>2006</v>
      </c>
      <c r="H238" t="s">
        <v>833</v>
      </c>
      <c r="I238" t="s">
        <v>1203</v>
      </c>
      <c r="J238">
        <v>12.31</v>
      </c>
      <c r="K238" t="s">
        <v>1457</v>
      </c>
      <c r="L238">
        <v>175</v>
      </c>
      <c r="M238" t="s">
        <v>1458</v>
      </c>
      <c r="P238" t="s">
        <v>1492</v>
      </c>
      <c r="Q238" t="s">
        <v>1468</v>
      </c>
      <c r="S238">
        <v>1.8</v>
      </c>
      <c r="T238" t="s">
        <v>1503</v>
      </c>
      <c r="Z238">
        <f>S238/L238</f>
        <v>0.010285714285714285</v>
      </c>
      <c r="AA238" t="s">
        <v>1464</v>
      </c>
      <c r="AC238" t="s">
        <v>1465</v>
      </c>
    </row>
    <row r="239" spans="1:29" ht="14.25">
      <c r="A239" s="11" t="s">
        <v>407</v>
      </c>
      <c r="B239" t="s">
        <v>408</v>
      </c>
      <c r="C239" t="s">
        <v>409</v>
      </c>
      <c r="D239" t="s">
        <v>1497</v>
      </c>
      <c r="E239" t="s">
        <v>1498</v>
      </c>
      <c r="F239" s="2">
        <v>38958</v>
      </c>
      <c r="G239" s="10">
        <f t="shared" si="3"/>
        <v>2006</v>
      </c>
      <c r="H239" t="s">
        <v>410</v>
      </c>
      <c r="I239" t="s">
        <v>411</v>
      </c>
      <c r="J239">
        <v>12.39</v>
      </c>
      <c r="N239" t="s">
        <v>412</v>
      </c>
      <c r="P239" t="s">
        <v>1492</v>
      </c>
      <c r="Q239" t="s">
        <v>1468</v>
      </c>
      <c r="S239">
        <v>401.91</v>
      </c>
      <c r="T239" t="s">
        <v>1503</v>
      </c>
      <c r="W239">
        <v>1760.37</v>
      </c>
      <c r="X239" t="s">
        <v>1463</v>
      </c>
      <c r="AC239" t="s">
        <v>1465</v>
      </c>
    </row>
    <row r="240" spans="1:29" ht="14.25">
      <c r="A240" s="11" t="s">
        <v>1427</v>
      </c>
      <c r="B240" t="s">
        <v>1428</v>
      </c>
      <c r="C240" t="s">
        <v>1428</v>
      </c>
      <c r="D240" t="s">
        <v>1429</v>
      </c>
      <c r="E240" t="s">
        <v>1430</v>
      </c>
      <c r="F240" s="2">
        <v>39015</v>
      </c>
      <c r="G240" s="10">
        <f t="shared" si="3"/>
        <v>2006</v>
      </c>
      <c r="H240" t="s">
        <v>1431</v>
      </c>
      <c r="I240" t="s">
        <v>1432</v>
      </c>
      <c r="J240">
        <v>12.31</v>
      </c>
      <c r="K240" t="s">
        <v>1433</v>
      </c>
      <c r="L240">
        <v>6.3</v>
      </c>
      <c r="M240" t="s">
        <v>1458</v>
      </c>
      <c r="N240" t="s">
        <v>406</v>
      </c>
      <c r="P240" t="s">
        <v>1492</v>
      </c>
      <c r="Q240" t="s">
        <v>1468</v>
      </c>
      <c r="R240" t="s">
        <v>965</v>
      </c>
      <c r="S240">
        <v>0.96</v>
      </c>
      <c r="T240" t="s">
        <v>1503</v>
      </c>
      <c r="V240" t="s">
        <v>506</v>
      </c>
      <c r="W240">
        <v>1.06</v>
      </c>
      <c r="X240" t="s">
        <v>1463</v>
      </c>
      <c r="Z240">
        <f>S240/L240</f>
        <v>0.15238095238095237</v>
      </c>
      <c r="AA240" t="s">
        <v>1464</v>
      </c>
      <c r="AC240" t="s">
        <v>1465</v>
      </c>
    </row>
    <row r="241" spans="1:29" ht="14.25">
      <c r="A241" s="11" t="s">
        <v>674</v>
      </c>
      <c r="B241" t="s">
        <v>675</v>
      </c>
      <c r="C241" t="s">
        <v>676</v>
      </c>
      <c r="D241" t="s">
        <v>1510</v>
      </c>
      <c r="E241" t="s">
        <v>1511</v>
      </c>
      <c r="F241" s="2">
        <v>39078</v>
      </c>
      <c r="G241" s="10">
        <f t="shared" si="3"/>
        <v>2006</v>
      </c>
      <c r="H241" t="s">
        <v>677</v>
      </c>
      <c r="I241" t="s">
        <v>1434</v>
      </c>
      <c r="J241">
        <v>12.39</v>
      </c>
      <c r="K241" t="s">
        <v>547</v>
      </c>
      <c r="L241">
        <v>155.2</v>
      </c>
      <c r="M241" t="s">
        <v>1435</v>
      </c>
      <c r="P241" t="s">
        <v>1492</v>
      </c>
      <c r="Q241" t="s">
        <v>1479</v>
      </c>
      <c r="R241" t="s">
        <v>680</v>
      </c>
      <c r="V241" t="s">
        <v>505</v>
      </c>
      <c r="Z241">
        <v>0.0125</v>
      </c>
      <c r="AA241" t="s">
        <v>1464</v>
      </c>
      <c r="AB241" t="s">
        <v>685</v>
      </c>
      <c r="AC241" t="s">
        <v>1465</v>
      </c>
    </row>
    <row r="242" spans="1:29" ht="14.25">
      <c r="A242" s="11" t="s">
        <v>674</v>
      </c>
      <c r="B242" t="s">
        <v>675</v>
      </c>
      <c r="C242" t="s">
        <v>676</v>
      </c>
      <c r="D242" t="s">
        <v>1510</v>
      </c>
      <c r="E242" t="s">
        <v>1511</v>
      </c>
      <c r="F242" s="2">
        <v>39078</v>
      </c>
      <c r="G242" s="10">
        <f t="shared" si="3"/>
        <v>2006</v>
      </c>
      <c r="H242" t="s">
        <v>677</v>
      </c>
      <c r="I242" t="s">
        <v>1436</v>
      </c>
      <c r="J242">
        <v>12.39</v>
      </c>
      <c r="K242" t="s">
        <v>547</v>
      </c>
      <c r="N242" t="s">
        <v>1437</v>
      </c>
      <c r="P242" t="s">
        <v>1492</v>
      </c>
      <c r="Q242" t="s">
        <v>1461</v>
      </c>
      <c r="R242" t="s">
        <v>688</v>
      </c>
      <c r="V242" t="s">
        <v>505</v>
      </c>
      <c r="Z242">
        <v>0.03</v>
      </c>
      <c r="AA242" t="s">
        <v>1464</v>
      </c>
      <c r="AB242" t="s">
        <v>685</v>
      </c>
      <c r="AC242" t="s">
        <v>1465</v>
      </c>
    </row>
    <row r="243" spans="1:29" ht="14.25">
      <c r="A243" s="11" t="s">
        <v>674</v>
      </c>
      <c r="B243" t="s">
        <v>675</v>
      </c>
      <c r="C243" t="s">
        <v>676</v>
      </c>
      <c r="D243" t="s">
        <v>1510</v>
      </c>
      <c r="E243" t="s">
        <v>1511</v>
      </c>
      <c r="F243" s="2">
        <v>39078</v>
      </c>
      <c r="G243" s="10">
        <f t="shared" si="3"/>
        <v>2006</v>
      </c>
      <c r="H243" t="s">
        <v>677</v>
      </c>
      <c r="I243" t="s">
        <v>1438</v>
      </c>
      <c r="J243">
        <v>12.39</v>
      </c>
      <c r="K243" t="s">
        <v>547</v>
      </c>
      <c r="L243">
        <v>183.3</v>
      </c>
      <c r="M243" t="s">
        <v>1458</v>
      </c>
      <c r="P243" t="s">
        <v>1492</v>
      </c>
      <c r="Q243" t="s">
        <v>1461</v>
      </c>
      <c r="R243" t="s">
        <v>688</v>
      </c>
      <c r="V243" t="s">
        <v>505</v>
      </c>
      <c r="Z243">
        <v>0.03</v>
      </c>
      <c r="AA243" t="s">
        <v>1464</v>
      </c>
      <c r="AB243" t="s">
        <v>685</v>
      </c>
      <c r="AC243" t="s">
        <v>1465</v>
      </c>
    </row>
    <row r="244" spans="1:29" ht="14.25">
      <c r="A244" s="11" t="s">
        <v>691</v>
      </c>
      <c r="B244" t="s">
        <v>692</v>
      </c>
      <c r="C244" t="s">
        <v>693</v>
      </c>
      <c r="D244" t="s">
        <v>1510</v>
      </c>
      <c r="E244" t="s">
        <v>1511</v>
      </c>
      <c r="F244" s="2">
        <v>39121</v>
      </c>
      <c r="G244" s="10">
        <f t="shared" si="3"/>
        <v>2007</v>
      </c>
      <c r="H244" t="s">
        <v>694</v>
      </c>
      <c r="I244" t="s">
        <v>1439</v>
      </c>
      <c r="J244">
        <v>12.39</v>
      </c>
      <c r="K244" t="s">
        <v>547</v>
      </c>
      <c r="N244" t="s">
        <v>1440</v>
      </c>
      <c r="P244" t="s">
        <v>1492</v>
      </c>
      <c r="Q244" t="s">
        <v>1461</v>
      </c>
      <c r="R244" t="s">
        <v>1515</v>
      </c>
      <c r="S244">
        <v>0.04</v>
      </c>
      <c r="T244" t="s">
        <v>1464</v>
      </c>
      <c r="U244" t="s">
        <v>697</v>
      </c>
      <c r="V244" t="s">
        <v>505</v>
      </c>
      <c r="Z244">
        <v>0.04</v>
      </c>
      <c r="AA244" t="s">
        <v>1464</v>
      </c>
      <c r="AC244" t="s">
        <v>1465</v>
      </c>
    </row>
    <row r="245" spans="1:29" ht="14.25">
      <c r="A245" s="11" t="s">
        <v>701</v>
      </c>
      <c r="B245" t="s">
        <v>702</v>
      </c>
      <c r="C245" t="s">
        <v>703</v>
      </c>
      <c r="D245" t="s">
        <v>704</v>
      </c>
      <c r="E245" t="s">
        <v>705</v>
      </c>
      <c r="F245" s="2">
        <v>39210</v>
      </c>
      <c r="G245" s="10">
        <f t="shared" si="3"/>
        <v>2007</v>
      </c>
      <c r="H245" t="s">
        <v>706</v>
      </c>
      <c r="I245" t="s">
        <v>502</v>
      </c>
      <c r="J245">
        <v>12.39</v>
      </c>
      <c r="K245" t="s">
        <v>547</v>
      </c>
      <c r="L245">
        <v>160</v>
      </c>
      <c r="M245" t="s">
        <v>1458</v>
      </c>
      <c r="P245" t="s">
        <v>1492</v>
      </c>
      <c r="Q245" t="s">
        <v>1461</v>
      </c>
      <c r="R245" t="s">
        <v>708</v>
      </c>
      <c r="S245">
        <v>7.2</v>
      </c>
      <c r="T245" t="s">
        <v>1503</v>
      </c>
      <c r="U245" t="s">
        <v>501</v>
      </c>
      <c r="W245">
        <v>21.02</v>
      </c>
      <c r="X245" t="s">
        <v>1463</v>
      </c>
      <c r="Y245" t="s">
        <v>709</v>
      </c>
      <c r="Z245">
        <v>0.03</v>
      </c>
      <c r="AA245" t="s">
        <v>1464</v>
      </c>
      <c r="AB245" t="s">
        <v>709</v>
      </c>
      <c r="AC245" t="s">
        <v>1465</v>
      </c>
    </row>
    <row r="246" spans="1:29" ht="14.25">
      <c r="A246" s="11" t="s">
        <v>472</v>
      </c>
      <c r="B246" t="s">
        <v>473</v>
      </c>
      <c r="C246" t="s">
        <v>473</v>
      </c>
      <c r="D246" t="s">
        <v>713</v>
      </c>
      <c r="E246" t="s">
        <v>714</v>
      </c>
      <c r="F246" s="2">
        <v>39302</v>
      </c>
      <c r="G246" s="10">
        <f t="shared" si="3"/>
        <v>2007</v>
      </c>
      <c r="H246" t="s">
        <v>474</v>
      </c>
      <c r="I246" t="s">
        <v>475</v>
      </c>
      <c r="J246">
        <v>12.3</v>
      </c>
      <c r="K246" t="s">
        <v>476</v>
      </c>
      <c r="L246">
        <v>250</v>
      </c>
      <c r="M246" t="s">
        <v>477</v>
      </c>
      <c r="N246" t="s">
        <v>478</v>
      </c>
      <c r="P246" t="s">
        <v>1492</v>
      </c>
      <c r="Q246" t="s">
        <v>582</v>
      </c>
      <c r="R246" t="s">
        <v>650</v>
      </c>
      <c r="S246">
        <v>0.04</v>
      </c>
      <c r="T246" t="s">
        <v>1464</v>
      </c>
      <c r="U246" t="s">
        <v>488</v>
      </c>
      <c r="V246" t="s">
        <v>528</v>
      </c>
      <c r="W246">
        <v>0.2</v>
      </c>
      <c r="X246" t="s">
        <v>1464</v>
      </c>
      <c r="Y246" t="s">
        <v>489</v>
      </c>
      <c r="Z246">
        <v>0.04</v>
      </c>
      <c r="AA246" t="s">
        <v>1464</v>
      </c>
      <c r="AC246" t="s">
        <v>1465</v>
      </c>
    </row>
    <row r="247" spans="1:29" ht="14.25">
      <c r="A247" s="11" t="s">
        <v>2666</v>
      </c>
      <c r="B247" t="s">
        <v>2667</v>
      </c>
      <c r="C247" t="s">
        <v>2667</v>
      </c>
      <c r="D247" t="s">
        <v>1229</v>
      </c>
      <c r="E247" t="s">
        <v>1230</v>
      </c>
      <c r="F247" s="2">
        <v>39311</v>
      </c>
      <c r="G247" s="10">
        <f t="shared" si="3"/>
        <v>2007</v>
      </c>
      <c r="H247" t="s">
        <v>2668</v>
      </c>
      <c r="I247" t="s">
        <v>440</v>
      </c>
      <c r="J247">
        <v>12.3</v>
      </c>
      <c r="K247" t="s">
        <v>1457</v>
      </c>
      <c r="L247">
        <v>169</v>
      </c>
      <c r="M247" t="s">
        <v>1458</v>
      </c>
      <c r="N247" t="s">
        <v>441</v>
      </c>
      <c r="P247" t="s">
        <v>1492</v>
      </c>
      <c r="Q247" t="s">
        <v>582</v>
      </c>
      <c r="R247" t="s">
        <v>583</v>
      </c>
      <c r="S247">
        <v>100</v>
      </c>
      <c r="T247" t="s">
        <v>462</v>
      </c>
      <c r="W247">
        <v>3.43</v>
      </c>
      <c r="X247" t="s">
        <v>1503</v>
      </c>
      <c r="AC247" t="s">
        <v>463</v>
      </c>
    </row>
    <row r="248" spans="1:29" ht="14.25">
      <c r="A248" s="11" t="s">
        <v>2666</v>
      </c>
      <c r="B248" t="s">
        <v>2667</v>
      </c>
      <c r="C248" t="s">
        <v>2667</v>
      </c>
      <c r="D248" t="s">
        <v>1229</v>
      </c>
      <c r="E248" t="s">
        <v>1230</v>
      </c>
      <c r="F248" s="2">
        <v>39311</v>
      </c>
      <c r="G248" s="10">
        <f t="shared" si="3"/>
        <v>2007</v>
      </c>
      <c r="H248" t="s">
        <v>2668</v>
      </c>
      <c r="I248" t="s">
        <v>440</v>
      </c>
      <c r="J248">
        <v>12.3</v>
      </c>
      <c r="K248" t="s">
        <v>1457</v>
      </c>
      <c r="L248">
        <v>169</v>
      </c>
      <c r="M248" t="s">
        <v>1458</v>
      </c>
      <c r="N248" t="s">
        <v>441</v>
      </c>
      <c r="P248" t="s">
        <v>1492</v>
      </c>
      <c r="Q248" t="s">
        <v>1468</v>
      </c>
      <c r="S248">
        <v>0.085</v>
      </c>
      <c r="T248" t="s">
        <v>1464</v>
      </c>
      <c r="W248">
        <v>0.51</v>
      </c>
      <c r="X248" t="s">
        <v>1503</v>
      </c>
      <c r="Z248">
        <v>0.085</v>
      </c>
      <c r="AA248" t="s">
        <v>1464</v>
      </c>
      <c r="AC248" t="s">
        <v>451</v>
      </c>
    </row>
    <row r="249" spans="1:29" ht="14.25">
      <c r="A249" s="11" t="s">
        <v>2666</v>
      </c>
      <c r="B249" t="s">
        <v>2667</v>
      </c>
      <c r="C249" t="s">
        <v>2667</v>
      </c>
      <c r="D249" t="s">
        <v>1229</v>
      </c>
      <c r="E249" t="s">
        <v>1230</v>
      </c>
      <c r="F249" s="2">
        <v>39311</v>
      </c>
      <c r="G249" s="10">
        <f t="shared" si="3"/>
        <v>2007</v>
      </c>
      <c r="H249" t="s">
        <v>2668</v>
      </c>
      <c r="I249" t="s">
        <v>440</v>
      </c>
      <c r="J249">
        <v>12.3</v>
      </c>
      <c r="K249" t="s">
        <v>1457</v>
      </c>
      <c r="L249">
        <v>169</v>
      </c>
      <c r="M249" t="s">
        <v>1458</v>
      </c>
      <c r="N249" t="s">
        <v>441</v>
      </c>
      <c r="P249" t="s">
        <v>1492</v>
      </c>
      <c r="Q249" t="s">
        <v>1461</v>
      </c>
      <c r="R249" t="s">
        <v>442</v>
      </c>
      <c r="S249">
        <v>0.085</v>
      </c>
      <c r="T249" t="s">
        <v>1464</v>
      </c>
      <c r="W249">
        <v>14.37</v>
      </c>
      <c r="X249" t="s">
        <v>1503</v>
      </c>
      <c r="Z249">
        <v>0.085</v>
      </c>
      <c r="AA249" t="s">
        <v>1464</v>
      </c>
      <c r="AC249" t="s">
        <v>443</v>
      </c>
    </row>
    <row r="250" spans="1:29" ht="14.25">
      <c r="A250" s="11" t="s">
        <v>2666</v>
      </c>
      <c r="B250" t="s">
        <v>2667</v>
      </c>
      <c r="C250" t="s">
        <v>2667</v>
      </c>
      <c r="D250" t="s">
        <v>1229</v>
      </c>
      <c r="E250" t="s">
        <v>1230</v>
      </c>
      <c r="F250" s="2">
        <v>39311</v>
      </c>
      <c r="G250" s="10">
        <f t="shared" si="3"/>
        <v>2007</v>
      </c>
      <c r="H250" t="s">
        <v>2668</v>
      </c>
      <c r="I250" t="s">
        <v>440</v>
      </c>
      <c r="J250">
        <v>12.3</v>
      </c>
      <c r="K250" t="s">
        <v>1457</v>
      </c>
      <c r="L250">
        <v>169</v>
      </c>
      <c r="M250" t="s">
        <v>1458</v>
      </c>
      <c r="N250" t="s">
        <v>441</v>
      </c>
      <c r="P250" t="s">
        <v>1492</v>
      </c>
      <c r="Q250" t="s">
        <v>1461</v>
      </c>
      <c r="R250" t="s">
        <v>3069</v>
      </c>
      <c r="S250">
        <v>0.11</v>
      </c>
      <c r="T250" t="s">
        <v>1464</v>
      </c>
      <c r="W250">
        <v>1.82</v>
      </c>
      <c r="X250" t="s">
        <v>1503</v>
      </c>
      <c r="Z250">
        <v>0.11</v>
      </c>
      <c r="AA250" t="s">
        <v>1464</v>
      </c>
      <c r="AC250" t="s">
        <v>456</v>
      </c>
    </row>
    <row r="251" spans="1:29" ht="14.25">
      <c r="A251" s="11" t="s">
        <v>2666</v>
      </c>
      <c r="B251" t="s">
        <v>2667</v>
      </c>
      <c r="C251" t="s">
        <v>2667</v>
      </c>
      <c r="D251" t="s">
        <v>1229</v>
      </c>
      <c r="E251" t="s">
        <v>1230</v>
      </c>
      <c r="F251" s="2">
        <v>39311</v>
      </c>
      <c r="G251" s="10">
        <f t="shared" si="3"/>
        <v>2007</v>
      </c>
      <c r="H251" t="s">
        <v>2668</v>
      </c>
      <c r="I251" t="s">
        <v>464</v>
      </c>
      <c r="J251">
        <v>12.31</v>
      </c>
      <c r="K251" t="s">
        <v>1457</v>
      </c>
      <c r="L251">
        <v>196.4</v>
      </c>
      <c r="M251" t="s">
        <v>1458</v>
      </c>
      <c r="N251" t="s">
        <v>465</v>
      </c>
      <c r="P251" t="s">
        <v>1492</v>
      </c>
      <c r="Q251" t="s">
        <v>1461</v>
      </c>
      <c r="R251" t="s">
        <v>3069</v>
      </c>
      <c r="S251">
        <v>0.06</v>
      </c>
      <c r="T251" t="s">
        <v>1464</v>
      </c>
      <c r="W251">
        <v>11.75</v>
      </c>
      <c r="X251" t="s">
        <v>1503</v>
      </c>
      <c r="Z251">
        <v>0.06</v>
      </c>
      <c r="AA251" t="s">
        <v>1464</v>
      </c>
      <c r="AC251" t="s">
        <v>466</v>
      </c>
    </row>
    <row r="252" spans="1:29" ht="14.25">
      <c r="A252" s="11" t="s">
        <v>512</v>
      </c>
      <c r="B252" t="s">
        <v>513</v>
      </c>
      <c r="C252" t="s">
        <v>514</v>
      </c>
      <c r="D252" t="s">
        <v>1531</v>
      </c>
      <c r="E252" t="s">
        <v>1532</v>
      </c>
      <c r="F252" s="2">
        <v>39430</v>
      </c>
      <c r="G252" s="10">
        <f t="shared" si="3"/>
        <v>2007</v>
      </c>
      <c r="H252" t="s">
        <v>515</v>
      </c>
      <c r="I252" t="s">
        <v>521</v>
      </c>
      <c r="J252">
        <v>12.3</v>
      </c>
      <c r="K252" t="s">
        <v>547</v>
      </c>
      <c r="L252">
        <v>120</v>
      </c>
      <c r="M252" t="s">
        <v>516</v>
      </c>
      <c r="P252" t="s">
        <v>1492</v>
      </c>
      <c r="Q252" t="s">
        <v>1461</v>
      </c>
      <c r="R252" t="s">
        <v>1515</v>
      </c>
      <c r="S252">
        <v>0.03</v>
      </c>
      <c r="T252" t="s">
        <v>1464</v>
      </c>
      <c r="U252" t="s">
        <v>517</v>
      </c>
      <c r="Z252">
        <v>0.03</v>
      </c>
      <c r="AA252" t="s">
        <v>1464</v>
      </c>
      <c r="AC252" t="s">
        <v>1465</v>
      </c>
    </row>
    <row r="253" spans="1:29" ht="14.25">
      <c r="A253" s="11" t="s">
        <v>20</v>
      </c>
      <c r="B253" t="s">
        <v>21</v>
      </c>
      <c r="C253" t="s">
        <v>21</v>
      </c>
      <c r="D253" t="s">
        <v>1229</v>
      </c>
      <c r="E253" t="s">
        <v>1230</v>
      </c>
      <c r="F253" s="2">
        <v>35501</v>
      </c>
      <c r="G253" s="10">
        <f t="shared" si="3"/>
        <v>1997</v>
      </c>
      <c r="I253" t="s">
        <v>22</v>
      </c>
      <c r="J253">
        <v>12.31</v>
      </c>
      <c r="K253" t="s">
        <v>1457</v>
      </c>
      <c r="L253">
        <v>170</v>
      </c>
      <c r="M253" t="s">
        <v>1458</v>
      </c>
      <c r="N253" t="s">
        <v>23</v>
      </c>
      <c r="P253" t="s">
        <v>756</v>
      </c>
      <c r="Q253" t="s">
        <v>1461</v>
      </c>
      <c r="R253" t="s">
        <v>26</v>
      </c>
      <c r="S253">
        <v>0.01</v>
      </c>
      <c r="T253" t="s">
        <v>1464</v>
      </c>
      <c r="W253">
        <v>2.1</v>
      </c>
      <c r="X253" t="s">
        <v>1503</v>
      </c>
      <c r="Z253">
        <v>0.01</v>
      </c>
      <c r="AA253" t="s">
        <v>1464</v>
      </c>
      <c r="AB253" t="s">
        <v>586</v>
      </c>
      <c r="AC253" t="s">
        <v>1465</v>
      </c>
    </row>
    <row r="254" spans="1:29" ht="14.25">
      <c r="A254" s="11" t="s">
        <v>1227</v>
      </c>
      <c r="B254" t="s">
        <v>1228</v>
      </c>
      <c r="C254" t="s">
        <v>1228</v>
      </c>
      <c r="D254" t="s">
        <v>1229</v>
      </c>
      <c r="E254" t="s">
        <v>1230</v>
      </c>
      <c r="F254" s="2">
        <v>35781</v>
      </c>
      <c r="G254" s="10">
        <f t="shared" si="3"/>
        <v>1997</v>
      </c>
      <c r="I254" t="s">
        <v>1231</v>
      </c>
      <c r="J254">
        <v>12.31</v>
      </c>
      <c r="K254" t="s">
        <v>1457</v>
      </c>
      <c r="L254">
        <v>190</v>
      </c>
      <c r="M254" t="s">
        <v>1458</v>
      </c>
      <c r="N254" t="s">
        <v>1232</v>
      </c>
      <c r="P254" t="s">
        <v>756</v>
      </c>
      <c r="Q254" t="s">
        <v>582</v>
      </c>
      <c r="S254">
        <v>0.01</v>
      </c>
      <c r="T254" t="s">
        <v>1464</v>
      </c>
      <c r="W254">
        <v>1.9</v>
      </c>
      <c r="X254" t="s">
        <v>1503</v>
      </c>
      <c r="Z254">
        <v>0.01</v>
      </c>
      <c r="AA254" t="s">
        <v>1464</v>
      </c>
      <c r="AC254" t="s">
        <v>1465</v>
      </c>
    </row>
    <row r="255" spans="1:29" ht="14.25">
      <c r="A255" s="11" t="s">
        <v>1227</v>
      </c>
      <c r="B255" t="s">
        <v>1228</v>
      </c>
      <c r="C255" t="s">
        <v>1228</v>
      </c>
      <c r="D255" t="s">
        <v>1229</v>
      </c>
      <c r="E255" t="s">
        <v>1230</v>
      </c>
      <c r="F255" s="2">
        <v>35781</v>
      </c>
      <c r="G255" s="10">
        <f t="shared" si="3"/>
        <v>1997</v>
      </c>
      <c r="I255" t="s">
        <v>1235</v>
      </c>
      <c r="J255">
        <v>12.39</v>
      </c>
      <c r="K255" t="s">
        <v>1236</v>
      </c>
      <c r="L255">
        <v>190</v>
      </c>
      <c r="M255" t="s">
        <v>1458</v>
      </c>
      <c r="N255" t="s">
        <v>1232</v>
      </c>
      <c r="P255" t="s">
        <v>756</v>
      </c>
      <c r="Q255" t="s">
        <v>582</v>
      </c>
      <c r="S255">
        <v>0.01</v>
      </c>
      <c r="T255" t="s">
        <v>1464</v>
      </c>
      <c r="W255">
        <v>1.9</v>
      </c>
      <c r="X255" t="s">
        <v>1503</v>
      </c>
      <c r="Z255">
        <v>0.01</v>
      </c>
      <c r="AA255" t="s">
        <v>1464</v>
      </c>
      <c r="AC255" t="s">
        <v>1465</v>
      </c>
    </row>
    <row r="256" spans="1:29" ht="14.25">
      <c r="A256" s="11" t="s">
        <v>1227</v>
      </c>
      <c r="B256" t="s">
        <v>1228</v>
      </c>
      <c r="C256" t="s">
        <v>1228</v>
      </c>
      <c r="D256" t="s">
        <v>1229</v>
      </c>
      <c r="E256" t="s">
        <v>1230</v>
      </c>
      <c r="F256" s="2">
        <v>35781</v>
      </c>
      <c r="G256" s="10">
        <f t="shared" si="3"/>
        <v>1997</v>
      </c>
      <c r="I256" t="s">
        <v>1237</v>
      </c>
      <c r="J256">
        <v>12.39</v>
      </c>
      <c r="K256" t="s">
        <v>1238</v>
      </c>
      <c r="L256">
        <v>190</v>
      </c>
      <c r="M256" t="s">
        <v>1458</v>
      </c>
      <c r="N256" t="s">
        <v>1232</v>
      </c>
      <c r="P256" t="s">
        <v>756</v>
      </c>
      <c r="Q256" t="s">
        <v>582</v>
      </c>
      <c r="S256">
        <v>0.01</v>
      </c>
      <c r="T256" t="s">
        <v>1464</v>
      </c>
      <c r="W256">
        <v>1.9</v>
      </c>
      <c r="X256" t="s">
        <v>1503</v>
      </c>
      <c r="Z256">
        <v>0.01</v>
      </c>
      <c r="AA256" t="s">
        <v>1464</v>
      </c>
      <c r="AC256" t="s">
        <v>1465</v>
      </c>
    </row>
    <row r="257" spans="1:29" ht="14.25">
      <c r="A257" s="11" t="s">
        <v>1227</v>
      </c>
      <c r="B257" t="s">
        <v>1228</v>
      </c>
      <c r="C257" t="s">
        <v>1228</v>
      </c>
      <c r="D257" t="s">
        <v>1229</v>
      </c>
      <c r="E257" t="s">
        <v>1230</v>
      </c>
      <c r="F257" s="2">
        <v>35781</v>
      </c>
      <c r="G257" s="10">
        <f t="shared" si="3"/>
        <v>1997</v>
      </c>
      <c r="I257" t="s">
        <v>1233</v>
      </c>
      <c r="J257">
        <v>12.39</v>
      </c>
      <c r="K257" t="s">
        <v>1234</v>
      </c>
      <c r="L257">
        <v>260</v>
      </c>
      <c r="M257" t="s">
        <v>1458</v>
      </c>
      <c r="P257" t="s">
        <v>756</v>
      </c>
      <c r="Q257" t="s">
        <v>1461</v>
      </c>
      <c r="R257" t="s">
        <v>906</v>
      </c>
      <c r="S257">
        <v>0.02</v>
      </c>
      <c r="T257" t="s">
        <v>1464</v>
      </c>
      <c r="W257">
        <v>2.9</v>
      </c>
      <c r="X257" t="s">
        <v>1503</v>
      </c>
      <c r="Z257">
        <v>0.02</v>
      </c>
      <c r="AA257" t="s">
        <v>1464</v>
      </c>
      <c r="AC257" t="s">
        <v>1465</v>
      </c>
    </row>
    <row r="258" spans="1:29" ht="14.25">
      <c r="A258" s="11" t="s">
        <v>151</v>
      </c>
      <c r="B258" t="s">
        <v>152</v>
      </c>
      <c r="C258" t="s">
        <v>153</v>
      </c>
      <c r="D258" t="s">
        <v>537</v>
      </c>
      <c r="E258" t="s">
        <v>538</v>
      </c>
      <c r="F258" s="2">
        <v>35803</v>
      </c>
      <c r="G258" s="10">
        <f aca="true" t="shared" si="4" ref="G258:G321">YEAR(F258)</f>
        <v>1998</v>
      </c>
      <c r="H258" t="s">
        <v>1678</v>
      </c>
      <c r="I258" t="s">
        <v>154</v>
      </c>
      <c r="J258">
        <v>12.31</v>
      </c>
      <c r="K258" t="s">
        <v>1457</v>
      </c>
      <c r="L258">
        <v>140</v>
      </c>
      <c r="M258" t="s">
        <v>1458</v>
      </c>
      <c r="N258" t="s">
        <v>155</v>
      </c>
      <c r="P258" t="s">
        <v>756</v>
      </c>
      <c r="Q258" t="s">
        <v>1468</v>
      </c>
      <c r="S258">
        <v>2</v>
      </c>
      <c r="T258" t="s">
        <v>1503</v>
      </c>
      <c r="W258">
        <v>8.8</v>
      </c>
      <c r="X258" t="s">
        <v>1463</v>
      </c>
      <c r="Z258">
        <v>0.01</v>
      </c>
      <c r="AA258" t="s">
        <v>1464</v>
      </c>
      <c r="AC258" t="s">
        <v>1465</v>
      </c>
    </row>
    <row r="259" spans="1:29" ht="14.25">
      <c r="A259" s="11" t="s">
        <v>151</v>
      </c>
      <c r="B259" t="s">
        <v>152</v>
      </c>
      <c r="C259" t="s">
        <v>153</v>
      </c>
      <c r="D259" t="s">
        <v>537</v>
      </c>
      <c r="E259" t="s">
        <v>538</v>
      </c>
      <c r="F259" s="2">
        <v>35803</v>
      </c>
      <c r="G259" s="10">
        <f t="shared" si="4"/>
        <v>1998</v>
      </c>
      <c r="H259" t="s">
        <v>1678</v>
      </c>
      <c r="I259" t="s">
        <v>157</v>
      </c>
      <c r="J259">
        <v>12.31</v>
      </c>
      <c r="K259" t="s">
        <v>1457</v>
      </c>
      <c r="L259">
        <v>125</v>
      </c>
      <c r="M259" t="s">
        <v>1458</v>
      </c>
      <c r="N259" t="s">
        <v>0</v>
      </c>
      <c r="P259" t="s">
        <v>756</v>
      </c>
      <c r="Q259" t="s">
        <v>1468</v>
      </c>
      <c r="R259" t="s">
        <v>1502</v>
      </c>
      <c r="S259">
        <v>1.9</v>
      </c>
      <c r="T259" t="s">
        <v>1503</v>
      </c>
      <c r="W259">
        <v>8.3</v>
      </c>
      <c r="X259" t="s">
        <v>1463</v>
      </c>
      <c r="Z259">
        <v>0.01</v>
      </c>
      <c r="AA259" t="s">
        <v>1464</v>
      </c>
      <c r="AC259" t="s">
        <v>1465</v>
      </c>
    </row>
    <row r="260" spans="1:29" ht="14.25">
      <c r="A260" s="11" t="s">
        <v>1494</v>
      </c>
      <c r="B260" t="s">
        <v>1495</v>
      </c>
      <c r="C260" t="s">
        <v>1496</v>
      </c>
      <c r="D260" t="s">
        <v>1497</v>
      </c>
      <c r="E260" t="s">
        <v>1498</v>
      </c>
      <c r="F260" s="2">
        <v>35972</v>
      </c>
      <c r="G260" s="10">
        <f t="shared" si="4"/>
        <v>1998</v>
      </c>
      <c r="H260" t="s">
        <v>1499</v>
      </c>
      <c r="I260" t="s">
        <v>1250</v>
      </c>
      <c r="J260">
        <v>12.39</v>
      </c>
      <c r="K260" t="s">
        <v>1251</v>
      </c>
      <c r="L260">
        <v>213</v>
      </c>
      <c r="M260" t="s">
        <v>1458</v>
      </c>
      <c r="N260" t="s">
        <v>1252</v>
      </c>
      <c r="P260" t="s">
        <v>756</v>
      </c>
      <c r="Q260" t="s">
        <v>1461</v>
      </c>
      <c r="R260" t="s">
        <v>143</v>
      </c>
      <c r="S260">
        <v>0.11</v>
      </c>
      <c r="T260" t="s">
        <v>1503</v>
      </c>
      <c r="V260" t="s">
        <v>528</v>
      </c>
      <c r="W260">
        <v>0.48</v>
      </c>
      <c r="X260" t="s">
        <v>1463</v>
      </c>
      <c r="Z260">
        <v>0.0005</v>
      </c>
      <c r="AA260" t="s">
        <v>1464</v>
      </c>
      <c r="AB260" t="s">
        <v>566</v>
      </c>
      <c r="AC260" t="s">
        <v>1254</v>
      </c>
    </row>
    <row r="261" spans="1:29" ht="14.25">
      <c r="A261" s="11" t="s">
        <v>749</v>
      </c>
      <c r="B261" t="s">
        <v>750</v>
      </c>
      <c r="C261" t="s">
        <v>750</v>
      </c>
      <c r="D261" t="s">
        <v>751</v>
      </c>
      <c r="E261" t="s">
        <v>752</v>
      </c>
      <c r="F261" s="2">
        <v>35985</v>
      </c>
      <c r="G261" s="10">
        <f t="shared" si="4"/>
        <v>1998</v>
      </c>
      <c r="H261" t="s">
        <v>753</v>
      </c>
      <c r="I261" t="s">
        <v>1255</v>
      </c>
      <c r="J261">
        <v>12.31</v>
      </c>
      <c r="K261" t="s">
        <v>1457</v>
      </c>
      <c r="L261">
        <v>189</v>
      </c>
      <c r="M261" t="s">
        <v>1458</v>
      </c>
      <c r="N261" t="s">
        <v>1256</v>
      </c>
      <c r="P261" t="s">
        <v>756</v>
      </c>
      <c r="Q261" t="s">
        <v>1468</v>
      </c>
      <c r="S261">
        <v>0.014</v>
      </c>
      <c r="T261" t="s">
        <v>1464</v>
      </c>
      <c r="Z261">
        <v>0.014</v>
      </c>
      <c r="AA261" t="s">
        <v>1464</v>
      </c>
      <c r="AC261" t="s">
        <v>1465</v>
      </c>
    </row>
    <row r="262" spans="1:29" ht="14.25">
      <c r="A262" s="11" t="s">
        <v>113</v>
      </c>
      <c r="B262" t="s">
        <v>114</v>
      </c>
      <c r="C262" t="s">
        <v>114</v>
      </c>
      <c r="D262" t="s">
        <v>577</v>
      </c>
      <c r="E262" t="s">
        <v>578</v>
      </c>
      <c r="F262" s="2">
        <v>36109</v>
      </c>
      <c r="G262" s="10">
        <f t="shared" si="4"/>
        <v>1998</v>
      </c>
      <c r="I262" t="s">
        <v>119</v>
      </c>
      <c r="J262">
        <v>12.31</v>
      </c>
      <c r="K262" t="s">
        <v>1457</v>
      </c>
      <c r="L262">
        <v>114</v>
      </c>
      <c r="M262" t="s">
        <v>120</v>
      </c>
      <c r="N262" t="s">
        <v>121</v>
      </c>
      <c r="P262" t="s">
        <v>756</v>
      </c>
      <c r="Q262" t="s">
        <v>1461</v>
      </c>
      <c r="R262" t="s">
        <v>115</v>
      </c>
      <c r="S262">
        <v>0.005</v>
      </c>
      <c r="T262" t="s">
        <v>1464</v>
      </c>
      <c r="Z262">
        <v>0.005</v>
      </c>
      <c r="AA262" t="s">
        <v>1464</v>
      </c>
      <c r="AC262" t="s">
        <v>1465</v>
      </c>
    </row>
    <row r="263" spans="1:29" ht="14.25">
      <c r="A263" s="11" t="s">
        <v>94</v>
      </c>
      <c r="B263" t="s">
        <v>95</v>
      </c>
      <c r="C263" t="s">
        <v>95</v>
      </c>
      <c r="D263" t="s">
        <v>1229</v>
      </c>
      <c r="E263" t="s">
        <v>1230</v>
      </c>
      <c r="F263" s="2">
        <v>36235</v>
      </c>
      <c r="G263" s="10">
        <f t="shared" si="4"/>
        <v>1999</v>
      </c>
      <c r="I263" t="s">
        <v>888</v>
      </c>
      <c r="J263">
        <v>12.31</v>
      </c>
      <c r="K263" t="s">
        <v>1457</v>
      </c>
      <c r="L263">
        <v>220</v>
      </c>
      <c r="M263" t="s">
        <v>1458</v>
      </c>
      <c r="P263" t="s">
        <v>756</v>
      </c>
      <c r="Q263" t="s">
        <v>1461</v>
      </c>
      <c r="R263" t="s">
        <v>96</v>
      </c>
      <c r="S263">
        <v>0.008</v>
      </c>
      <c r="T263" t="s">
        <v>1464</v>
      </c>
      <c r="W263">
        <v>1.7</v>
      </c>
      <c r="X263" t="s">
        <v>1503</v>
      </c>
      <c r="Z263">
        <v>0.008</v>
      </c>
      <c r="AA263" t="s">
        <v>1464</v>
      </c>
      <c r="AC263" t="s">
        <v>1465</v>
      </c>
    </row>
    <row r="264" spans="1:29" ht="14.25">
      <c r="A264" s="11" t="s">
        <v>1507</v>
      </c>
      <c r="B264" t="s">
        <v>1508</v>
      </c>
      <c r="C264" t="s">
        <v>1509</v>
      </c>
      <c r="D264" t="s">
        <v>1510</v>
      </c>
      <c r="E264" t="s">
        <v>1511</v>
      </c>
      <c r="F264" s="2">
        <v>36384</v>
      </c>
      <c r="G264" s="10">
        <f t="shared" si="4"/>
        <v>1999</v>
      </c>
      <c r="H264" t="s">
        <v>66</v>
      </c>
      <c r="I264" t="s">
        <v>1257</v>
      </c>
      <c r="J264">
        <v>12.39</v>
      </c>
      <c r="K264" t="s">
        <v>1457</v>
      </c>
      <c r="L264">
        <v>150</v>
      </c>
      <c r="M264" t="s">
        <v>1458</v>
      </c>
      <c r="N264" t="s">
        <v>1258</v>
      </c>
      <c r="P264" t="s">
        <v>756</v>
      </c>
      <c r="Q264" t="s">
        <v>1461</v>
      </c>
      <c r="R264" t="s">
        <v>67</v>
      </c>
      <c r="S264">
        <v>1.1</v>
      </c>
      <c r="T264" t="s">
        <v>1503</v>
      </c>
      <c r="U264" t="s">
        <v>1517</v>
      </c>
      <c r="V264" t="s">
        <v>505</v>
      </c>
      <c r="W264">
        <v>5</v>
      </c>
      <c r="X264" t="s">
        <v>1463</v>
      </c>
      <c r="Y264" t="s">
        <v>1519</v>
      </c>
      <c r="Z264">
        <f>S264/L264</f>
        <v>0.007333333333333334</v>
      </c>
      <c r="AA264" t="s">
        <v>1464</v>
      </c>
      <c r="AC264" t="s">
        <v>1465</v>
      </c>
    </row>
    <row r="265" spans="1:29" ht="14.25">
      <c r="A265" s="11" t="s">
        <v>1507</v>
      </c>
      <c r="B265" t="s">
        <v>1508</v>
      </c>
      <c r="C265" t="s">
        <v>1509</v>
      </c>
      <c r="D265" t="s">
        <v>1510</v>
      </c>
      <c r="E265" t="s">
        <v>1511</v>
      </c>
      <c r="F265" s="2">
        <v>36384</v>
      </c>
      <c r="G265" s="10">
        <f t="shared" si="4"/>
        <v>1999</v>
      </c>
      <c r="H265" t="s">
        <v>66</v>
      </c>
      <c r="I265" t="s">
        <v>1260</v>
      </c>
      <c r="J265">
        <v>12.39</v>
      </c>
      <c r="K265" t="s">
        <v>1457</v>
      </c>
      <c r="L265">
        <v>237</v>
      </c>
      <c r="M265" t="s">
        <v>1458</v>
      </c>
      <c r="N265" t="s">
        <v>1261</v>
      </c>
      <c r="P265" t="s">
        <v>756</v>
      </c>
      <c r="Q265" t="s">
        <v>1461</v>
      </c>
      <c r="R265" t="s">
        <v>72</v>
      </c>
      <c r="S265">
        <v>1.8</v>
      </c>
      <c r="T265" t="s">
        <v>1503</v>
      </c>
      <c r="U265" t="s">
        <v>1517</v>
      </c>
      <c r="V265" t="s">
        <v>505</v>
      </c>
      <c r="W265">
        <v>7.9</v>
      </c>
      <c r="X265" t="s">
        <v>1463</v>
      </c>
      <c r="Y265" t="s">
        <v>1519</v>
      </c>
      <c r="Z265">
        <v>0.008</v>
      </c>
      <c r="AA265" t="s">
        <v>1464</v>
      </c>
      <c r="AB265" t="s">
        <v>984</v>
      </c>
      <c r="AC265" t="s">
        <v>1465</v>
      </c>
    </row>
    <row r="266" spans="1:29" ht="14.25">
      <c r="A266" s="11" t="s">
        <v>1265</v>
      </c>
      <c r="B266" t="s">
        <v>1266</v>
      </c>
      <c r="C266" t="s">
        <v>1267</v>
      </c>
      <c r="D266" t="s">
        <v>926</v>
      </c>
      <c r="E266" t="s">
        <v>927</v>
      </c>
      <c r="F266" s="2">
        <v>36606</v>
      </c>
      <c r="G266" s="10">
        <f t="shared" si="4"/>
        <v>2000</v>
      </c>
      <c r="H266" t="s">
        <v>273</v>
      </c>
      <c r="I266" t="s">
        <v>1269</v>
      </c>
      <c r="J266">
        <v>12.39</v>
      </c>
      <c r="K266" t="s">
        <v>1270</v>
      </c>
      <c r="L266">
        <v>140</v>
      </c>
      <c r="M266" t="s">
        <v>1458</v>
      </c>
      <c r="N266" t="s">
        <v>158</v>
      </c>
      <c r="P266" t="s">
        <v>756</v>
      </c>
      <c r="Q266" t="s">
        <v>1468</v>
      </c>
      <c r="R266" t="s">
        <v>1502</v>
      </c>
      <c r="S266">
        <v>0.005</v>
      </c>
      <c r="T266" t="s">
        <v>1464</v>
      </c>
      <c r="V266" t="s">
        <v>506</v>
      </c>
      <c r="Z266">
        <v>0.005</v>
      </c>
      <c r="AA266" t="s">
        <v>1464</v>
      </c>
      <c r="AC266" t="s">
        <v>159</v>
      </c>
    </row>
    <row r="267" spans="1:29" ht="14.25">
      <c r="A267" s="11" t="s">
        <v>1265</v>
      </c>
      <c r="B267" t="s">
        <v>1266</v>
      </c>
      <c r="C267" t="s">
        <v>1267</v>
      </c>
      <c r="D267" t="s">
        <v>926</v>
      </c>
      <c r="E267" t="s">
        <v>927</v>
      </c>
      <c r="F267" s="2">
        <v>36606</v>
      </c>
      <c r="G267" s="10">
        <f t="shared" si="4"/>
        <v>2000</v>
      </c>
      <c r="H267" t="s">
        <v>273</v>
      </c>
      <c r="I267" t="s">
        <v>1272</v>
      </c>
      <c r="J267">
        <v>12.39</v>
      </c>
      <c r="K267" t="s">
        <v>1270</v>
      </c>
      <c r="L267">
        <v>165</v>
      </c>
      <c r="M267" t="s">
        <v>1458</v>
      </c>
      <c r="N267" t="s">
        <v>1273</v>
      </c>
      <c r="P267" t="s">
        <v>756</v>
      </c>
      <c r="Q267" t="s">
        <v>1468</v>
      </c>
      <c r="R267" t="s">
        <v>1253</v>
      </c>
      <c r="S267">
        <v>0.005</v>
      </c>
      <c r="T267" t="s">
        <v>1464</v>
      </c>
      <c r="V267" t="s">
        <v>506</v>
      </c>
      <c r="Z267">
        <v>0.005</v>
      </c>
      <c r="AA267" t="s">
        <v>1464</v>
      </c>
      <c r="AC267" t="s">
        <v>167</v>
      </c>
    </row>
    <row r="268" spans="1:29" ht="14.25">
      <c r="A268" s="11" t="s">
        <v>1537</v>
      </c>
      <c r="B268" t="s">
        <v>1538</v>
      </c>
      <c r="C268" t="s">
        <v>1539</v>
      </c>
      <c r="D268" t="s">
        <v>1497</v>
      </c>
      <c r="E268" t="s">
        <v>1498</v>
      </c>
      <c r="F268" s="2">
        <v>36986</v>
      </c>
      <c r="G268" s="10">
        <f t="shared" si="4"/>
        <v>2001</v>
      </c>
      <c r="H268" t="s">
        <v>257</v>
      </c>
      <c r="I268" t="s">
        <v>1281</v>
      </c>
      <c r="J268">
        <v>12.39</v>
      </c>
      <c r="K268" t="s">
        <v>1546</v>
      </c>
      <c r="L268">
        <v>238</v>
      </c>
      <c r="M268" t="s">
        <v>1458</v>
      </c>
      <c r="N268" t="s">
        <v>1282</v>
      </c>
      <c r="P268" t="s">
        <v>756</v>
      </c>
      <c r="Q268" t="s">
        <v>1468</v>
      </c>
      <c r="R268" t="s">
        <v>1502</v>
      </c>
      <c r="S268">
        <v>0.73</v>
      </c>
      <c r="T268" t="s">
        <v>1503</v>
      </c>
      <c r="W268">
        <v>2.8</v>
      </c>
      <c r="X268" t="s">
        <v>1463</v>
      </c>
      <c r="Z268">
        <v>0.003</v>
      </c>
      <c r="AA268" t="s">
        <v>1464</v>
      </c>
      <c r="AB268" t="s">
        <v>258</v>
      </c>
      <c r="AC268" t="s">
        <v>1465</v>
      </c>
    </row>
    <row r="269" spans="1:29" ht="14.25">
      <c r="A269" s="11" t="s">
        <v>251</v>
      </c>
      <c r="B269" t="s">
        <v>252</v>
      </c>
      <c r="C269" t="s">
        <v>252</v>
      </c>
      <c r="D269" t="s">
        <v>1217</v>
      </c>
      <c r="E269" t="s">
        <v>1218</v>
      </c>
      <c r="F269" s="2">
        <v>37049</v>
      </c>
      <c r="G269" s="10">
        <f t="shared" si="4"/>
        <v>2001</v>
      </c>
      <c r="I269" t="s">
        <v>593</v>
      </c>
      <c r="J269">
        <v>12.31</v>
      </c>
      <c r="K269" t="s">
        <v>1457</v>
      </c>
      <c r="L269">
        <v>124.6</v>
      </c>
      <c r="M269" t="s">
        <v>1458</v>
      </c>
      <c r="N269" t="s">
        <v>253</v>
      </c>
      <c r="P269" t="s">
        <v>756</v>
      </c>
      <c r="Q269" t="s">
        <v>1461</v>
      </c>
      <c r="R269" t="s">
        <v>1707</v>
      </c>
      <c r="S269">
        <v>0.928</v>
      </c>
      <c r="T269" t="s">
        <v>1503</v>
      </c>
      <c r="Z269">
        <v>0.007</v>
      </c>
      <c r="AA269" t="s">
        <v>1464</v>
      </c>
      <c r="AC269" t="s">
        <v>1465</v>
      </c>
    </row>
    <row r="270" spans="1:29" ht="14.25">
      <c r="A270" s="11" t="s">
        <v>901</v>
      </c>
      <c r="B270" t="s">
        <v>902</v>
      </c>
      <c r="C270" t="s">
        <v>902</v>
      </c>
      <c r="D270" t="s">
        <v>871</v>
      </c>
      <c r="E270" t="s">
        <v>872</v>
      </c>
      <c r="F270" s="2">
        <v>37188</v>
      </c>
      <c r="G270" s="10">
        <f t="shared" si="4"/>
        <v>2001</v>
      </c>
      <c r="H270" t="s">
        <v>903</v>
      </c>
      <c r="I270" t="s">
        <v>1204</v>
      </c>
      <c r="J270">
        <v>12.31</v>
      </c>
      <c r="K270" t="s">
        <v>1457</v>
      </c>
      <c r="L270">
        <v>120</v>
      </c>
      <c r="M270" t="s">
        <v>1458</v>
      </c>
      <c r="P270" t="s">
        <v>756</v>
      </c>
      <c r="Q270" t="s">
        <v>1461</v>
      </c>
      <c r="R270" t="s">
        <v>906</v>
      </c>
      <c r="S270">
        <v>0.792</v>
      </c>
      <c r="T270" t="s">
        <v>1503</v>
      </c>
      <c r="W270">
        <v>1.426</v>
      </c>
      <c r="X270" t="s">
        <v>1463</v>
      </c>
      <c r="Z270">
        <v>0.0066</v>
      </c>
      <c r="AA270" t="s">
        <v>1464</v>
      </c>
      <c r="AC270" t="s">
        <v>1465</v>
      </c>
    </row>
    <row r="271" spans="1:29" ht="14.25">
      <c r="A271" s="11" t="s">
        <v>216</v>
      </c>
      <c r="B271" t="s">
        <v>217</v>
      </c>
      <c r="C271" t="s">
        <v>218</v>
      </c>
      <c r="D271" t="s">
        <v>219</v>
      </c>
      <c r="E271" t="s">
        <v>220</v>
      </c>
      <c r="F271" s="2">
        <v>37193</v>
      </c>
      <c r="G271" s="10">
        <f t="shared" si="4"/>
        <v>2001</v>
      </c>
      <c r="H271" t="s">
        <v>221</v>
      </c>
      <c r="I271" t="s">
        <v>641</v>
      </c>
      <c r="J271">
        <v>12.31</v>
      </c>
      <c r="K271" t="s">
        <v>1457</v>
      </c>
      <c r="L271">
        <v>211</v>
      </c>
      <c r="M271" t="s">
        <v>1458</v>
      </c>
      <c r="N271" t="s">
        <v>222</v>
      </c>
      <c r="P271" t="s">
        <v>756</v>
      </c>
      <c r="Q271" t="s">
        <v>1461</v>
      </c>
      <c r="R271" t="s">
        <v>224</v>
      </c>
      <c r="AB271" t="s">
        <v>931</v>
      </c>
      <c r="AC271" t="s">
        <v>225</v>
      </c>
    </row>
    <row r="272" spans="1:29" ht="14.25">
      <c r="A272" s="11" t="s">
        <v>561</v>
      </c>
      <c r="B272" t="s">
        <v>562</v>
      </c>
      <c r="C272" t="s">
        <v>562</v>
      </c>
      <c r="D272" t="s">
        <v>1497</v>
      </c>
      <c r="E272" t="s">
        <v>1498</v>
      </c>
      <c r="F272" s="2">
        <v>37329</v>
      </c>
      <c r="G272" s="10">
        <f t="shared" si="4"/>
        <v>2002</v>
      </c>
      <c r="H272" t="s">
        <v>198</v>
      </c>
      <c r="I272" t="s">
        <v>1285</v>
      </c>
      <c r="J272">
        <v>12.39</v>
      </c>
      <c r="L272">
        <v>245</v>
      </c>
      <c r="M272" t="s">
        <v>1458</v>
      </c>
      <c r="N272" t="s">
        <v>1286</v>
      </c>
      <c r="P272" t="s">
        <v>756</v>
      </c>
      <c r="Q272" t="s">
        <v>1461</v>
      </c>
      <c r="R272" t="s">
        <v>199</v>
      </c>
      <c r="S272">
        <v>1.83</v>
      </c>
      <c r="T272" t="s">
        <v>1503</v>
      </c>
      <c r="W272">
        <v>8</v>
      </c>
      <c r="X272" t="s">
        <v>1463</v>
      </c>
      <c r="Z272">
        <v>0.007</v>
      </c>
      <c r="AA272" t="s">
        <v>1464</v>
      </c>
      <c r="AB272" t="s">
        <v>566</v>
      </c>
      <c r="AC272" t="s">
        <v>1465</v>
      </c>
    </row>
    <row r="273" spans="1:29" ht="14.25">
      <c r="A273" s="11" t="s">
        <v>561</v>
      </c>
      <c r="B273" t="s">
        <v>562</v>
      </c>
      <c r="C273" t="s">
        <v>562</v>
      </c>
      <c r="D273" t="s">
        <v>1497</v>
      </c>
      <c r="E273" t="s">
        <v>1498</v>
      </c>
      <c r="F273" s="2">
        <v>37329</v>
      </c>
      <c r="G273" s="10">
        <f t="shared" si="4"/>
        <v>2002</v>
      </c>
      <c r="H273" t="s">
        <v>198</v>
      </c>
      <c r="I273" t="s">
        <v>1287</v>
      </c>
      <c r="J273">
        <v>12.39</v>
      </c>
      <c r="L273">
        <v>121.74</v>
      </c>
      <c r="M273" t="s">
        <v>1458</v>
      </c>
      <c r="N273" t="s">
        <v>1288</v>
      </c>
      <c r="P273" t="s">
        <v>756</v>
      </c>
      <c r="Q273" t="s">
        <v>1461</v>
      </c>
      <c r="R273" t="s">
        <v>199</v>
      </c>
      <c r="S273">
        <v>1.56</v>
      </c>
      <c r="T273" t="s">
        <v>1503</v>
      </c>
      <c r="U273" t="s">
        <v>1289</v>
      </c>
      <c r="W273">
        <v>6.8</v>
      </c>
      <c r="X273" t="s">
        <v>1463</v>
      </c>
      <c r="Y273" t="s">
        <v>1289</v>
      </c>
      <c r="Z273">
        <v>0.013</v>
      </c>
      <c r="AA273" t="s">
        <v>1464</v>
      </c>
      <c r="AB273" t="s">
        <v>200</v>
      </c>
      <c r="AC273" t="s">
        <v>201</v>
      </c>
    </row>
    <row r="274" spans="1:29" ht="14.25">
      <c r="A274" s="11" t="s">
        <v>561</v>
      </c>
      <c r="B274" t="s">
        <v>562</v>
      </c>
      <c r="C274" t="s">
        <v>562</v>
      </c>
      <c r="D274" t="s">
        <v>1497</v>
      </c>
      <c r="E274" t="s">
        <v>1498</v>
      </c>
      <c r="F274" s="2">
        <v>37329</v>
      </c>
      <c r="G274" s="10">
        <f t="shared" si="4"/>
        <v>2002</v>
      </c>
      <c r="H274" t="s">
        <v>198</v>
      </c>
      <c r="I274" t="s">
        <v>1291</v>
      </c>
      <c r="J274">
        <v>12.39</v>
      </c>
      <c r="L274">
        <v>104.25</v>
      </c>
      <c r="M274" t="s">
        <v>1458</v>
      </c>
      <c r="N274" t="s">
        <v>1292</v>
      </c>
      <c r="P274" t="s">
        <v>756</v>
      </c>
      <c r="Q274" t="s">
        <v>1461</v>
      </c>
      <c r="R274" t="s">
        <v>199</v>
      </c>
      <c r="S274">
        <v>1.33</v>
      </c>
      <c r="T274" t="s">
        <v>1503</v>
      </c>
      <c r="U274" t="s">
        <v>1289</v>
      </c>
      <c r="W274">
        <v>5.82</v>
      </c>
      <c r="X274" t="s">
        <v>1463</v>
      </c>
      <c r="Y274" t="s">
        <v>1289</v>
      </c>
      <c r="Z274">
        <v>0.013</v>
      </c>
      <c r="AA274" t="s">
        <v>1464</v>
      </c>
      <c r="AB274" t="s">
        <v>566</v>
      </c>
      <c r="AC274" t="s">
        <v>205</v>
      </c>
    </row>
    <row r="275" spans="1:29" ht="14.25">
      <c r="A275" s="11" t="s">
        <v>561</v>
      </c>
      <c r="B275" t="s">
        <v>562</v>
      </c>
      <c r="C275" t="s">
        <v>562</v>
      </c>
      <c r="D275" t="s">
        <v>1497</v>
      </c>
      <c r="E275" t="s">
        <v>1498</v>
      </c>
      <c r="F275" s="2">
        <v>37329</v>
      </c>
      <c r="G275" s="10">
        <f t="shared" si="4"/>
        <v>2002</v>
      </c>
      <c r="H275" t="s">
        <v>198</v>
      </c>
      <c r="I275" t="s">
        <v>1294</v>
      </c>
      <c r="J275">
        <v>12.39</v>
      </c>
      <c r="L275">
        <v>226.42</v>
      </c>
      <c r="M275" t="s">
        <v>1458</v>
      </c>
      <c r="N275" t="s">
        <v>1295</v>
      </c>
      <c r="P275" t="s">
        <v>756</v>
      </c>
      <c r="Q275" t="s">
        <v>1461</v>
      </c>
      <c r="R275" t="s">
        <v>206</v>
      </c>
      <c r="S275">
        <v>2.89</v>
      </c>
      <c r="T275" t="s">
        <v>1503</v>
      </c>
      <c r="U275" t="s">
        <v>1289</v>
      </c>
      <c r="W275">
        <v>12.65</v>
      </c>
      <c r="X275" t="s">
        <v>1463</v>
      </c>
      <c r="Y275" t="s">
        <v>1289</v>
      </c>
      <c r="Z275">
        <v>0.013</v>
      </c>
      <c r="AA275" t="s">
        <v>1464</v>
      </c>
      <c r="AB275" t="s">
        <v>566</v>
      </c>
      <c r="AC275" t="s">
        <v>207</v>
      </c>
    </row>
    <row r="276" spans="1:29" ht="14.25">
      <c r="A276" s="11" t="s">
        <v>402</v>
      </c>
      <c r="B276" t="s">
        <v>403</v>
      </c>
      <c r="C276" t="s">
        <v>403</v>
      </c>
      <c r="D276" t="s">
        <v>1299</v>
      </c>
      <c r="E276" t="s">
        <v>1300</v>
      </c>
      <c r="F276" s="2">
        <v>37469</v>
      </c>
      <c r="G276" s="10">
        <f t="shared" si="4"/>
        <v>2002</v>
      </c>
      <c r="I276" t="s">
        <v>404</v>
      </c>
      <c r="J276">
        <v>12.31</v>
      </c>
      <c r="K276" t="s">
        <v>1457</v>
      </c>
      <c r="L276">
        <v>225</v>
      </c>
      <c r="M276" t="s">
        <v>799</v>
      </c>
      <c r="N276" t="s">
        <v>172</v>
      </c>
      <c r="P276" t="s">
        <v>756</v>
      </c>
      <c r="Q276" t="s">
        <v>1468</v>
      </c>
      <c r="S276">
        <v>0.01</v>
      </c>
      <c r="T276" t="s">
        <v>829</v>
      </c>
      <c r="V276" t="s">
        <v>965</v>
      </c>
      <c r="AB276" t="s">
        <v>586</v>
      </c>
      <c r="AC276" t="s">
        <v>1465</v>
      </c>
    </row>
    <row r="277" spans="1:29" ht="14.25">
      <c r="A277" s="11" t="s">
        <v>388</v>
      </c>
      <c r="B277" t="s">
        <v>389</v>
      </c>
      <c r="C277" t="s">
        <v>390</v>
      </c>
      <c r="D277" t="s">
        <v>819</v>
      </c>
      <c r="E277" t="s">
        <v>2351</v>
      </c>
      <c r="F277" s="2">
        <v>37669</v>
      </c>
      <c r="G277" s="10">
        <f t="shared" si="4"/>
        <v>2003</v>
      </c>
      <c r="H277" t="s">
        <v>391</v>
      </c>
      <c r="I277" t="s">
        <v>392</v>
      </c>
      <c r="J277">
        <v>12.31</v>
      </c>
      <c r="K277" t="s">
        <v>1457</v>
      </c>
      <c r="L277">
        <v>121.4</v>
      </c>
      <c r="M277" t="s">
        <v>1458</v>
      </c>
      <c r="P277" t="s">
        <v>756</v>
      </c>
      <c r="Q277" t="s">
        <v>1468</v>
      </c>
      <c r="S277">
        <v>0.14</v>
      </c>
      <c r="T277" t="s">
        <v>1464</v>
      </c>
      <c r="Z277">
        <v>0.14</v>
      </c>
      <c r="AA277" t="s">
        <v>1464</v>
      </c>
      <c r="AC277" t="s">
        <v>394</v>
      </c>
    </row>
    <row r="278" spans="1:29" ht="14.25">
      <c r="A278" s="11" t="s">
        <v>1210</v>
      </c>
      <c r="B278" t="s">
        <v>1200</v>
      </c>
      <c r="C278" t="s">
        <v>1211</v>
      </c>
      <c r="D278" t="s">
        <v>1453</v>
      </c>
      <c r="E278" t="s">
        <v>1454</v>
      </c>
      <c r="F278" s="2">
        <v>37711</v>
      </c>
      <c r="G278" s="10">
        <f t="shared" si="4"/>
        <v>2003</v>
      </c>
      <c r="I278" t="s">
        <v>1212</v>
      </c>
      <c r="J278">
        <v>12.31</v>
      </c>
      <c r="K278" t="s">
        <v>1457</v>
      </c>
      <c r="L278">
        <v>150</v>
      </c>
      <c r="M278" t="s">
        <v>1458</v>
      </c>
      <c r="N278" t="s">
        <v>1213</v>
      </c>
      <c r="P278" t="s">
        <v>756</v>
      </c>
      <c r="Q278" t="s">
        <v>1461</v>
      </c>
      <c r="R278" t="s">
        <v>2322</v>
      </c>
      <c r="S278">
        <v>1.2</v>
      </c>
      <c r="T278" t="s">
        <v>1503</v>
      </c>
      <c r="U278" t="s">
        <v>922</v>
      </c>
      <c r="Z278">
        <v>0.01</v>
      </c>
      <c r="AA278" t="s">
        <v>1464</v>
      </c>
      <c r="AC278" t="s">
        <v>1465</v>
      </c>
    </row>
    <row r="279" spans="1:29" ht="14.25">
      <c r="A279" s="11" t="s">
        <v>365</v>
      </c>
      <c r="B279" t="s">
        <v>366</v>
      </c>
      <c r="C279" t="s">
        <v>367</v>
      </c>
      <c r="D279" t="s">
        <v>769</v>
      </c>
      <c r="E279" t="s">
        <v>770</v>
      </c>
      <c r="F279" s="2">
        <v>37847</v>
      </c>
      <c r="G279" s="10">
        <f t="shared" si="4"/>
        <v>2003</v>
      </c>
      <c r="H279" t="s">
        <v>368</v>
      </c>
      <c r="I279" t="s">
        <v>369</v>
      </c>
      <c r="J279">
        <v>12.31</v>
      </c>
      <c r="K279" t="s">
        <v>1457</v>
      </c>
      <c r="L279">
        <v>140</v>
      </c>
      <c r="M279" t="s">
        <v>1458</v>
      </c>
      <c r="N279" t="s">
        <v>370</v>
      </c>
      <c r="P279" t="s">
        <v>756</v>
      </c>
      <c r="Q279" t="s">
        <v>1468</v>
      </c>
      <c r="S279">
        <v>5.5</v>
      </c>
      <c r="T279" t="s">
        <v>1503</v>
      </c>
      <c r="W279">
        <v>0.3</v>
      </c>
      <c r="X279" t="s">
        <v>3197</v>
      </c>
      <c r="Y279" t="s">
        <v>373</v>
      </c>
      <c r="Z279">
        <v>0.04</v>
      </c>
      <c r="AA279" t="s">
        <v>1464</v>
      </c>
      <c r="AB279" t="s">
        <v>1482</v>
      </c>
      <c r="AC279" t="s">
        <v>375</v>
      </c>
    </row>
    <row r="280" spans="1:29" ht="14.25">
      <c r="A280" s="11" t="s">
        <v>326</v>
      </c>
      <c r="B280" t="s">
        <v>327</v>
      </c>
      <c r="C280" t="s">
        <v>328</v>
      </c>
      <c r="D280" t="s">
        <v>2522</v>
      </c>
      <c r="E280" t="s">
        <v>2523</v>
      </c>
      <c r="F280" s="2">
        <v>38048</v>
      </c>
      <c r="G280" s="10">
        <f t="shared" si="4"/>
        <v>2004</v>
      </c>
      <c r="H280" t="s">
        <v>329</v>
      </c>
      <c r="I280" t="s">
        <v>1204</v>
      </c>
      <c r="J280">
        <v>12.31</v>
      </c>
      <c r="K280" t="s">
        <v>1457</v>
      </c>
      <c r="L280">
        <v>225</v>
      </c>
      <c r="M280" t="s">
        <v>1526</v>
      </c>
      <c r="N280" t="s">
        <v>332</v>
      </c>
      <c r="P280" t="s">
        <v>756</v>
      </c>
      <c r="Q280" t="s">
        <v>1461</v>
      </c>
      <c r="R280" t="s">
        <v>335</v>
      </c>
      <c r="S280">
        <v>0.0022</v>
      </c>
      <c r="T280" t="s">
        <v>1464</v>
      </c>
      <c r="U280" t="s">
        <v>336</v>
      </c>
      <c r="V280" t="s">
        <v>506</v>
      </c>
      <c r="Z280">
        <v>0.0022</v>
      </c>
      <c r="AA280" t="s">
        <v>1464</v>
      </c>
      <c r="AB280" t="s">
        <v>336</v>
      </c>
      <c r="AC280" t="s">
        <v>337</v>
      </c>
    </row>
    <row r="281" spans="1:29" ht="14.25">
      <c r="A281" s="11" t="s">
        <v>830</v>
      </c>
      <c r="B281" t="s">
        <v>831</v>
      </c>
      <c r="C281" t="s">
        <v>832</v>
      </c>
      <c r="D281" t="s">
        <v>1497</v>
      </c>
      <c r="E281" t="s">
        <v>1498</v>
      </c>
      <c r="F281" s="2">
        <v>38922</v>
      </c>
      <c r="G281" s="10">
        <f t="shared" si="4"/>
        <v>2006</v>
      </c>
      <c r="H281" t="s">
        <v>833</v>
      </c>
      <c r="I281" t="s">
        <v>1203</v>
      </c>
      <c r="J281">
        <v>12.31</v>
      </c>
      <c r="K281" t="s">
        <v>1457</v>
      </c>
      <c r="L281">
        <v>175</v>
      </c>
      <c r="M281" t="s">
        <v>1458</v>
      </c>
      <c r="P281" t="s">
        <v>756</v>
      </c>
      <c r="Q281" t="s">
        <v>1468</v>
      </c>
      <c r="S281">
        <v>0.88</v>
      </c>
      <c r="T281" t="s">
        <v>1503</v>
      </c>
      <c r="AC281" t="s">
        <v>1465</v>
      </c>
    </row>
    <row r="282" spans="1:29" ht="14.25">
      <c r="A282" s="11" t="s">
        <v>472</v>
      </c>
      <c r="B282" t="s">
        <v>473</v>
      </c>
      <c r="C282" t="s">
        <v>473</v>
      </c>
      <c r="D282" t="s">
        <v>713</v>
      </c>
      <c r="E282" t="s">
        <v>714</v>
      </c>
      <c r="F282" s="2">
        <v>39302</v>
      </c>
      <c r="G282" s="10">
        <f t="shared" si="4"/>
        <v>2007</v>
      </c>
      <c r="H282" t="s">
        <v>474</v>
      </c>
      <c r="I282" t="s">
        <v>475</v>
      </c>
      <c r="J282">
        <v>12.3</v>
      </c>
      <c r="K282" t="s">
        <v>476</v>
      </c>
      <c r="L282">
        <v>250</v>
      </c>
      <c r="M282" t="s">
        <v>477</v>
      </c>
      <c r="N282" t="s">
        <v>478</v>
      </c>
      <c r="P282" t="s">
        <v>756</v>
      </c>
      <c r="Q282" t="s">
        <v>1468</v>
      </c>
      <c r="S282">
        <v>0.01</v>
      </c>
      <c r="T282" t="s">
        <v>1464</v>
      </c>
      <c r="U282" t="s">
        <v>479</v>
      </c>
      <c r="V282" t="s">
        <v>480</v>
      </c>
      <c r="W282">
        <v>0.03</v>
      </c>
      <c r="X282" t="s">
        <v>1464</v>
      </c>
      <c r="Y282" t="s">
        <v>481</v>
      </c>
      <c r="Z282">
        <v>0.1</v>
      </c>
      <c r="AA282" t="s">
        <v>829</v>
      </c>
      <c r="AB282" t="s">
        <v>482</v>
      </c>
      <c r="AC282" t="s">
        <v>1465</v>
      </c>
    </row>
    <row r="283" spans="1:29" ht="14.25">
      <c r="A283" s="11" t="s">
        <v>2666</v>
      </c>
      <c r="B283" t="s">
        <v>2667</v>
      </c>
      <c r="C283" t="s">
        <v>2667</v>
      </c>
      <c r="D283" t="s">
        <v>1229</v>
      </c>
      <c r="E283" t="s">
        <v>1230</v>
      </c>
      <c r="F283" s="2">
        <v>39311</v>
      </c>
      <c r="G283" s="10">
        <f t="shared" si="4"/>
        <v>2007</v>
      </c>
      <c r="H283" t="s">
        <v>2668</v>
      </c>
      <c r="I283" t="s">
        <v>464</v>
      </c>
      <c r="J283">
        <v>12.31</v>
      </c>
      <c r="K283" t="s">
        <v>1457</v>
      </c>
      <c r="L283">
        <v>196.4</v>
      </c>
      <c r="M283" t="s">
        <v>1458</v>
      </c>
      <c r="N283" t="s">
        <v>465</v>
      </c>
      <c r="P283" t="s">
        <v>756</v>
      </c>
      <c r="Q283" t="s">
        <v>582</v>
      </c>
      <c r="R283" t="s">
        <v>439</v>
      </c>
      <c r="S283">
        <v>0.005</v>
      </c>
      <c r="T283" t="s">
        <v>829</v>
      </c>
      <c r="W283">
        <v>0.18</v>
      </c>
      <c r="X283" t="s">
        <v>1503</v>
      </c>
      <c r="AC283" t="s">
        <v>471</v>
      </c>
    </row>
    <row r="284" spans="1:29" ht="14.25">
      <c r="A284" s="11" t="s">
        <v>28</v>
      </c>
      <c r="B284" t="s">
        <v>3152</v>
      </c>
      <c r="C284" t="s">
        <v>3152</v>
      </c>
      <c r="D284" t="s">
        <v>713</v>
      </c>
      <c r="E284" t="s">
        <v>714</v>
      </c>
      <c r="F284" s="2">
        <v>35485</v>
      </c>
      <c r="G284" s="10">
        <f t="shared" si="4"/>
        <v>1997</v>
      </c>
      <c r="H284" t="s">
        <v>29</v>
      </c>
      <c r="I284" t="s">
        <v>33</v>
      </c>
      <c r="J284">
        <v>12.31</v>
      </c>
      <c r="K284" t="s">
        <v>1457</v>
      </c>
      <c r="L284">
        <v>182</v>
      </c>
      <c r="M284" t="s">
        <v>1458</v>
      </c>
      <c r="N284" t="s">
        <v>34</v>
      </c>
      <c r="P284" t="s">
        <v>789</v>
      </c>
      <c r="Q284" t="s">
        <v>582</v>
      </c>
      <c r="R284" t="s">
        <v>35</v>
      </c>
      <c r="S284">
        <v>1.82</v>
      </c>
      <c r="T284" t="s">
        <v>1503</v>
      </c>
      <c r="Z284">
        <v>0.01</v>
      </c>
      <c r="AA284" t="s">
        <v>1464</v>
      </c>
      <c r="AC284" t="s">
        <v>1465</v>
      </c>
    </row>
    <row r="285" spans="1:29" ht="14.25">
      <c r="A285" s="11" t="s">
        <v>28</v>
      </c>
      <c r="B285" t="s">
        <v>3152</v>
      </c>
      <c r="C285" t="s">
        <v>3152</v>
      </c>
      <c r="D285" t="s">
        <v>713</v>
      </c>
      <c r="E285" t="s">
        <v>714</v>
      </c>
      <c r="F285" s="2">
        <v>35485</v>
      </c>
      <c r="G285" s="10">
        <f t="shared" si="4"/>
        <v>1997</v>
      </c>
      <c r="H285" t="s">
        <v>29</v>
      </c>
      <c r="I285" t="s">
        <v>249</v>
      </c>
      <c r="J285">
        <v>12.31</v>
      </c>
      <c r="K285" t="s">
        <v>1457</v>
      </c>
      <c r="L285">
        <v>182</v>
      </c>
      <c r="M285" t="s">
        <v>1458</v>
      </c>
      <c r="N285" t="s">
        <v>36</v>
      </c>
      <c r="P285" t="s">
        <v>789</v>
      </c>
      <c r="Q285" t="s">
        <v>582</v>
      </c>
      <c r="R285" t="s">
        <v>37</v>
      </c>
      <c r="S285">
        <v>1.82</v>
      </c>
      <c r="T285" t="s">
        <v>1503</v>
      </c>
      <c r="Z285">
        <v>0.01</v>
      </c>
      <c r="AA285" t="s">
        <v>1464</v>
      </c>
      <c r="AC285" t="s">
        <v>1465</v>
      </c>
    </row>
    <row r="286" spans="1:29" ht="14.25">
      <c r="A286" s="11" t="s">
        <v>28</v>
      </c>
      <c r="B286" t="s">
        <v>3152</v>
      </c>
      <c r="C286" t="s">
        <v>3152</v>
      </c>
      <c r="D286" t="s">
        <v>713</v>
      </c>
      <c r="E286" t="s">
        <v>714</v>
      </c>
      <c r="F286" s="2">
        <v>35485</v>
      </c>
      <c r="G286" s="10">
        <f t="shared" si="4"/>
        <v>1997</v>
      </c>
      <c r="H286" t="s">
        <v>29</v>
      </c>
      <c r="I286" t="s">
        <v>318</v>
      </c>
      <c r="J286">
        <v>12.31</v>
      </c>
      <c r="K286" t="s">
        <v>1457</v>
      </c>
      <c r="L286">
        <v>230</v>
      </c>
      <c r="M286" t="s">
        <v>1458</v>
      </c>
      <c r="N286" t="s">
        <v>30</v>
      </c>
      <c r="P286" t="s">
        <v>789</v>
      </c>
      <c r="Q286" t="s">
        <v>1461</v>
      </c>
      <c r="R286" t="s">
        <v>32</v>
      </c>
      <c r="S286">
        <v>2.3</v>
      </c>
      <c r="T286" t="s">
        <v>1503</v>
      </c>
      <c r="Z286">
        <v>0.01</v>
      </c>
      <c r="AA286" t="s">
        <v>1464</v>
      </c>
      <c r="AC286" t="s">
        <v>1465</v>
      </c>
    </row>
    <row r="287" spans="1:29" ht="14.25">
      <c r="A287" s="11" t="s">
        <v>1215</v>
      </c>
      <c r="B287" t="s">
        <v>1216</v>
      </c>
      <c r="C287" t="s">
        <v>1216</v>
      </c>
      <c r="D287" t="s">
        <v>1217</v>
      </c>
      <c r="E287" t="s">
        <v>1218</v>
      </c>
      <c r="F287" s="2">
        <v>35591</v>
      </c>
      <c r="G287" s="10">
        <f t="shared" si="4"/>
        <v>1997</v>
      </c>
      <c r="I287" t="s">
        <v>1219</v>
      </c>
      <c r="J287">
        <v>12.39</v>
      </c>
      <c r="K287" t="s">
        <v>1220</v>
      </c>
      <c r="L287">
        <v>244</v>
      </c>
      <c r="M287" t="s">
        <v>541</v>
      </c>
      <c r="N287" t="s">
        <v>1221</v>
      </c>
      <c r="P287" t="s">
        <v>789</v>
      </c>
      <c r="Q287" t="s">
        <v>1468</v>
      </c>
      <c r="S287">
        <v>5</v>
      </c>
      <c r="T287" t="s">
        <v>3217</v>
      </c>
      <c r="W287">
        <v>2.44</v>
      </c>
      <c r="X287" t="s">
        <v>18</v>
      </c>
      <c r="AB287" t="s">
        <v>586</v>
      </c>
      <c r="AC287" t="s">
        <v>1465</v>
      </c>
    </row>
    <row r="288" spans="1:29" ht="14.25">
      <c r="A288" s="11" t="s">
        <v>15</v>
      </c>
      <c r="B288" t="s">
        <v>1872</v>
      </c>
      <c r="C288" t="s">
        <v>1873</v>
      </c>
      <c r="D288" t="s">
        <v>871</v>
      </c>
      <c r="E288" t="s">
        <v>872</v>
      </c>
      <c r="F288" s="2">
        <v>35711</v>
      </c>
      <c r="G288" s="10">
        <f t="shared" si="4"/>
        <v>1997</v>
      </c>
      <c r="I288" t="s">
        <v>171</v>
      </c>
      <c r="J288">
        <v>12.31</v>
      </c>
      <c r="K288" t="s">
        <v>1457</v>
      </c>
      <c r="L288">
        <v>234</v>
      </c>
      <c r="M288" t="s">
        <v>1458</v>
      </c>
      <c r="N288" t="s">
        <v>16</v>
      </c>
      <c r="P288" t="s">
        <v>789</v>
      </c>
      <c r="Q288" t="s">
        <v>1461</v>
      </c>
      <c r="R288" t="s">
        <v>548</v>
      </c>
      <c r="S288">
        <v>5.2</v>
      </c>
      <c r="T288" t="s">
        <v>1503</v>
      </c>
      <c r="W288">
        <v>0.022</v>
      </c>
      <c r="X288" t="s">
        <v>1464</v>
      </c>
      <c r="Z288">
        <v>0.022</v>
      </c>
      <c r="AA288" t="s">
        <v>1464</v>
      </c>
      <c r="AC288" t="s">
        <v>1465</v>
      </c>
    </row>
    <row r="289" spans="1:29" ht="14.25">
      <c r="A289" s="11" t="s">
        <v>7</v>
      </c>
      <c r="B289" t="s">
        <v>8</v>
      </c>
      <c r="C289" t="s">
        <v>9</v>
      </c>
      <c r="D289" t="s">
        <v>1510</v>
      </c>
      <c r="E289" t="s">
        <v>1511</v>
      </c>
      <c r="F289" s="2">
        <v>35774</v>
      </c>
      <c r="G289" s="10">
        <f t="shared" si="4"/>
        <v>1997</v>
      </c>
      <c r="H289" t="s">
        <v>10</v>
      </c>
      <c r="I289" t="s">
        <v>12</v>
      </c>
      <c r="J289">
        <v>12.31</v>
      </c>
      <c r="K289" t="s">
        <v>1457</v>
      </c>
      <c r="L289">
        <v>165</v>
      </c>
      <c r="M289" t="s">
        <v>1458</v>
      </c>
      <c r="P289" t="s">
        <v>789</v>
      </c>
      <c r="Q289" t="s">
        <v>1461</v>
      </c>
      <c r="R289" t="s">
        <v>11</v>
      </c>
      <c r="S289">
        <v>0.005</v>
      </c>
      <c r="T289" t="s">
        <v>1464</v>
      </c>
      <c r="Z289">
        <v>0.005</v>
      </c>
      <c r="AA289" t="s">
        <v>1464</v>
      </c>
      <c r="AC289" t="s">
        <v>1465</v>
      </c>
    </row>
    <row r="290" spans="1:29" ht="14.25">
      <c r="A290" s="11" t="s">
        <v>1483</v>
      </c>
      <c r="B290" t="s">
        <v>1484</v>
      </c>
      <c r="C290" t="s">
        <v>1485</v>
      </c>
      <c r="D290" t="s">
        <v>1486</v>
      </c>
      <c r="E290" t="s">
        <v>1487</v>
      </c>
      <c r="F290" s="2">
        <v>35796</v>
      </c>
      <c r="G290" s="10">
        <f t="shared" si="4"/>
        <v>1998</v>
      </c>
      <c r="H290" t="s">
        <v>1488</v>
      </c>
      <c r="I290" t="s">
        <v>1239</v>
      </c>
      <c r="J290">
        <v>12.31</v>
      </c>
      <c r="K290" t="s">
        <v>1457</v>
      </c>
      <c r="L290">
        <v>1095</v>
      </c>
      <c r="M290" t="s">
        <v>1490</v>
      </c>
      <c r="N290" t="s">
        <v>1240</v>
      </c>
      <c r="P290" t="s">
        <v>789</v>
      </c>
      <c r="Q290" t="s">
        <v>1461</v>
      </c>
      <c r="R290" t="s">
        <v>2</v>
      </c>
      <c r="S290">
        <v>0.007</v>
      </c>
      <c r="T290" t="s">
        <v>1464</v>
      </c>
      <c r="Z290">
        <v>0.007</v>
      </c>
      <c r="AA290" t="s">
        <v>1464</v>
      </c>
      <c r="AC290" t="s">
        <v>1465</v>
      </c>
    </row>
    <row r="291" spans="1:29" ht="14.25">
      <c r="A291" s="11" t="s">
        <v>113</v>
      </c>
      <c r="B291" t="s">
        <v>114</v>
      </c>
      <c r="C291" t="s">
        <v>114</v>
      </c>
      <c r="D291" t="s">
        <v>577</v>
      </c>
      <c r="E291" t="s">
        <v>578</v>
      </c>
      <c r="F291" s="2">
        <v>36109</v>
      </c>
      <c r="G291" s="10">
        <f t="shared" si="4"/>
        <v>1998</v>
      </c>
      <c r="I291" t="s">
        <v>119</v>
      </c>
      <c r="J291">
        <v>12.31</v>
      </c>
      <c r="K291" t="s">
        <v>1457</v>
      </c>
      <c r="L291">
        <v>114</v>
      </c>
      <c r="M291" t="s">
        <v>120</v>
      </c>
      <c r="N291" t="s">
        <v>121</v>
      </c>
      <c r="P291" t="s">
        <v>789</v>
      </c>
      <c r="Q291" t="s">
        <v>1461</v>
      </c>
      <c r="R291" t="s">
        <v>118</v>
      </c>
      <c r="S291">
        <v>0.005</v>
      </c>
      <c r="T291" t="s">
        <v>1464</v>
      </c>
      <c r="Z291">
        <v>0.005</v>
      </c>
      <c r="AA291" t="s">
        <v>1464</v>
      </c>
      <c r="AC291" t="s">
        <v>1465</v>
      </c>
    </row>
    <row r="292" spans="1:29" ht="14.25">
      <c r="A292" s="11" t="s">
        <v>1866</v>
      </c>
      <c r="B292" t="s">
        <v>1867</v>
      </c>
      <c r="C292" t="s">
        <v>1868</v>
      </c>
      <c r="D292" t="s">
        <v>909</v>
      </c>
      <c r="E292" t="s">
        <v>591</v>
      </c>
      <c r="F292" s="2">
        <v>36187</v>
      </c>
      <c r="G292" s="10">
        <f t="shared" si="4"/>
        <v>1999</v>
      </c>
      <c r="H292" t="s">
        <v>1869</v>
      </c>
      <c r="I292" t="s">
        <v>104</v>
      </c>
      <c r="J292">
        <v>12.31</v>
      </c>
      <c r="K292" t="s">
        <v>1457</v>
      </c>
      <c r="L292">
        <v>196.2</v>
      </c>
      <c r="M292" t="s">
        <v>1458</v>
      </c>
      <c r="N292" t="s">
        <v>105</v>
      </c>
      <c r="P292" t="s">
        <v>789</v>
      </c>
      <c r="Q292" t="s">
        <v>1468</v>
      </c>
      <c r="S292">
        <v>1</v>
      </c>
      <c r="T292" t="s">
        <v>1503</v>
      </c>
      <c r="V292" t="s">
        <v>506</v>
      </c>
      <c r="W292">
        <v>4.4</v>
      </c>
      <c r="X292" t="s">
        <v>1463</v>
      </c>
      <c r="Z292">
        <v>0.005</v>
      </c>
      <c r="AA292" t="s">
        <v>1464</v>
      </c>
      <c r="AC292" t="s">
        <v>1465</v>
      </c>
    </row>
    <row r="293" spans="1:29" ht="14.25">
      <c r="A293" s="11" t="s">
        <v>1871</v>
      </c>
      <c r="B293" t="s">
        <v>1872</v>
      </c>
      <c r="C293" t="s">
        <v>1873</v>
      </c>
      <c r="D293" t="s">
        <v>871</v>
      </c>
      <c r="E293" t="s">
        <v>872</v>
      </c>
      <c r="F293" s="2">
        <v>36196</v>
      </c>
      <c r="G293" s="10">
        <f t="shared" si="4"/>
        <v>1999</v>
      </c>
      <c r="H293" t="s">
        <v>1874</v>
      </c>
      <c r="I293" t="s">
        <v>98</v>
      </c>
      <c r="J293">
        <v>12.31</v>
      </c>
      <c r="K293" t="s">
        <v>1457</v>
      </c>
      <c r="L293">
        <v>118</v>
      </c>
      <c r="M293" t="s">
        <v>1458</v>
      </c>
      <c r="N293" t="s">
        <v>99</v>
      </c>
      <c r="P293" t="s">
        <v>789</v>
      </c>
      <c r="Q293" t="s">
        <v>1468</v>
      </c>
      <c r="R293" t="s">
        <v>1877</v>
      </c>
      <c r="S293">
        <v>10.2</v>
      </c>
      <c r="T293" t="s">
        <v>1503</v>
      </c>
      <c r="Z293">
        <v>0.0864</v>
      </c>
      <c r="AA293" t="s">
        <v>1464</v>
      </c>
      <c r="AC293" t="s">
        <v>1465</v>
      </c>
    </row>
    <row r="294" spans="1:29" ht="14.25">
      <c r="A294" s="11" t="s">
        <v>1871</v>
      </c>
      <c r="B294" t="s">
        <v>1872</v>
      </c>
      <c r="C294" t="s">
        <v>1873</v>
      </c>
      <c r="D294" t="s">
        <v>871</v>
      </c>
      <c r="E294" t="s">
        <v>872</v>
      </c>
      <c r="F294" s="2">
        <v>36196</v>
      </c>
      <c r="G294" s="10">
        <f t="shared" si="4"/>
        <v>1999</v>
      </c>
      <c r="H294" t="s">
        <v>1874</v>
      </c>
      <c r="I294" t="s">
        <v>101</v>
      </c>
      <c r="J294">
        <v>12.31</v>
      </c>
      <c r="K294" t="s">
        <v>1457</v>
      </c>
      <c r="L294">
        <v>134</v>
      </c>
      <c r="M294" t="s">
        <v>1458</v>
      </c>
      <c r="N294" t="s">
        <v>102</v>
      </c>
      <c r="P294" t="s">
        <v>789</v>
      </c>
      <c r="Q294" t="s">
        <v>1468</v>
      </c>
      <c r="R294" t="s">
        <v>1877</v>
      </c>
      <c r="S294">
        <v>0.7</v>
      </c>
      <c r="T294" t="s">
        <v>1503</v>
      </c>
      <c r="W294">
        <v>0.005</v>
      </c>
      <c r="X294" t="s">
        <v>1464</v>
      </c>
      <c r="Z294">
        <v>0.005</v>
      </c>
      <c r="AA294" t="s">
        <v>1464</v>
      </c>
      <c r="AC294" t="s">
        <v>1465</v>
      </c>
    </row>
    <row r="295" spans="1:29" ht="14.25">
      <c r="A295" s="11" t="s">
        <v>1871</v>
      </c>
      <c r="B295" t="s">
        <v>1872</v>
      </c>
      <c r="C295" t="s">
        <v>1873</v>
      </c>
      <c r="D295" t="s">
        <v>871</v>
      </c>
      <c r="E295" t="s">
        <v>872</v>
      </c>
      <c r="F295" s="2">
        <v>36196</v>
      </c>
      <c r="G295" s="10">
        <f t="shared" si="4"/>
        <v>1999</v>
      </c>
      <c r="H295" t="s">
        <v>1874</v>
      </c>
      <c r="I295" t="s">
        <v>103</v>
      </c>
      <c r="J295">
        <v>12.31</v>
      </c>
      <c r="K295" t="s">
        <v>1457</v>
      </c>
      <c r="L295">
        <v>152</v>
      </c>
      <c r="M295" t="s">
        <v>1458</v>
      </c>
      <c r="N295" t="s">
        <v>99</v>
      </c>
      <c r="P295" t="s">
        <v>789</v>
      </c>
      <c r="Q295" t="s">
        <v>1468</v>
      </c>
      <c r="R295" t="s">
        <v>1877</v>
      </c>
      <c r="S295">
        <v>0.8</v>
      </c>
      <c r="T295" t="s">
        <v>1503</v>
      </c>
      <c r="Z295">
        <v>0.005</v>
      </c>
      <c r="AA295" t="s">
        <v>1464</v>
      </c>
      <c r="AC295" t="s">
        <v>1465</v>
      </c>
    </row>
    <row r="296" spans="1:29" ht="14.25">
      <c r="A296" s="11" t="s">
        <v>87</v>
      </c>
      <c r="B296" t="s">
        <v>88</v>
      </c>
      <c r="C296" t="s">
        <v>89</v>
      </c>
      <c r="D296" t="s">
        <v>1497</v>
      </c>
      <c r="E296" t="s">
        <v>1498</v>
      </c>
      <c r="F296" s="2">
        <v>36272</v>
      </c>
      <c r="G296" s="10">
        <f t="shared" si="4"/>
        <v>1999</v>
      </c>
      <c r="H296" t="s">
        <v>90</v>
      </c>
      <c r="I296" t="s">
        <v>91</v>
      </c>
      <c r="J296">
        <v>12.31</v>
      </c>
      <c r="K296" t="s">
        <v>1457</v>
      </c>
      <c r="L296">
        <v>227</v>
      </c>
      <c r="M296" t="s">
        <v>1458</v>
      </c>
      <c r="N296" t="s">
        <v>92</v>
      </c>
      <c r="P296" t="s">
        <v>789</v>
      </c>
      <c r="Q296" t="s">
        <v>1461</v>
      </c>
      <c r="R296" t="s">
        <v>3172</v>
      </c>
      <c r="S296">
        <v>1.59</v>
      </c>
      <c r="T296" t="s">
        <v>1503</v>
      </c>
      <c r="W296">
        <v>1.89</v>
      </c>
      <c r="X296" t="s">
        <v>1463</v>
      </c>
      <c r="Z296">
        <v>0.007</v>
      </c>
      <c r="AA296" t="s">
        <v>1464</v>
      </c>
      <c r="AB296" t="s">
        <v>566</v>
      </c>
      <c r="AC296" t="s">
        <v>1465</v>
      </c>
    </row>
    <row r="297" spans="1:29" ht="14.25">
      <c r="A297" s="11" t="s">
        <v>73</v>
      </c>
      <c r="B297" t="s">
        <v>74</v>
      </c>
      <c r="C297" t="s">
        <v>74</v>
      </c>
      <c r="D297" t="s">
        <v>808</v>
      </c>
      <c r="E297" t="s">
        <v>1320</v>
      </c>
      <c r="F297" s="2">
        <v>36285</v>
      </c>
      <c r="G297" s="10">
        <f t="shared" si="4"/>
        <v>1999</v>
      </c>
      <c r="H297" t="s">
        <v>75</v>
      </c>
      <c r="I297" t="s">
        <v>1233</v>
      </c>
      <c r="J297">
        <v>12.31</v>
      </c>
      <c r="K297" t="s">
        <v>1457</v>
      </c>
      <c r="L297">
        <v>315</v>
      </c>
      <c r="M297" t="s">
        <v>1458</v>
      </c>
      <c r="N297" t="s">
        <v>77</v>
      </c>
      <c r="P297" t="s">
        <v>789</v>
      </c>
      <c r="Q297" t="s">
        <v>1461</v>
      </c>
      <c r="R297" t="s">
        <v>2513</v>
      </c>
      <c r="S297">
        <v>0.008</v>
      </c>
      <c r="T297" t="s">
        <v>1464</v>
      </c>
      <c r="Z297">
        <v>0.008</v>
      </c>
      <c r="AA297" t="s">
        <v>1464</v>
      </c>
      <c r="AC297" t="s">
        <v>1465</v>
      </c>
    </row>
    <row r="298" spans="1:29" ht="14.25">
      <c r="A298" s="11" t="s">
        <v>73</v>
      </c>
      <c r="B298" t="s">
        <v>74</v>
      </c>
      <c r="C298" t="s">
        <v>74</v>
      </c>
      <c r="D298" t="s">
        <v>808</v>
      </c>
      <c r="E298" t="s">
        <v>1320</v>
      </c>
      <c r="F298" s="2">
        <v>36285</v>
      </c>
      <c r="G298" s="10">
        <f t="shared" si="4"/>
        <v>1999</v>
      </c>
      <c r="H298" t="s">
        <v>75</v>
      </c>
      <c r="I298" t="s">
        <v>641</v>
      </c>
      <c r="J298">
        <v>12.31</v>
      </c>
      <c r="K298" t="s">
        <v>1457</v>
      </c>
      <c r="L298">
        <v>362</v>
      </c>
      <c r="M298" t="s">
        <v>1458</v>
      </c>
      <c r="N298" t="s">
        <v>79</v>
      </c>
      <c r="P298" t="s">
        <v>789</v>
      </c>
      <c r="Q298" t="s">
        <v>1461</v>
      </c>
      <c r="R298" t="s">
        <v>80</v>
      </c>
      <c r="S298">
        <v>0.005</v>
      </c>
      <c r="T298" t="s">
        <v>1464</v>
      </c>
      <c r="Z298">
        <v>0.005</v>
      </c>
      <c r="AA298" t="s">
        <v>1464</v>
      </c>
      <c r="AC298" t="s">
        <v>1465</v>
      </c>
    </row>
    <row r="299" spans="1:29" ht="14.25">
      <c r="A299" s="11" t="s">
        <v>52</v>
      </c>
      <c r="B299" t="s">
        <v>53</v>
      </c>
      <c r="C299" t="s">
        <v>54</v>
      </c>
      <c r="D299" t="s">
        <v>537</v>
      </c>
      <c r="E299" t="s">
        <v>538</v>
      </c>
      <c r="F299" s="2">
        <v>36496</v>
      </c>
      <c r="G299" s="10">
        <f t="shared" si="4"/>
        <v>1999</v>
      </c>
      <c r="I299" t="s">
        <v>55</v>
      </c>
      <c r="J299">
        <v>12.31</v>
      </c>
      <c r="K299" t="s">
        <v>1457</v>
      </c>
      <c r="L299">
        <v>230</v>
      </c>
      <c r="M299" t="s">
        <v>1458</v>
      </c>
      <c r="N299" t="s">
        <v>56</v>
      </c>
      <c r="P299" t="s">
        <v>789</v>
      </c>
      <c r="Q299" t="s">
        <v>1461</v>
      </c>
      <c r="R299" t="s">
        <v>57</v>
      </c>
      <c r="S299">
        <v>0.005</v>
      </c>
      <c r="T299" t="s">
        <v>1464</v>
      </c>
      <c r="Z299">
        <v>0.005</v>
      </c>
      <c r="AA299" t="s">
        <v>1464</v>
      </c>
      <c r="AC299" t="s">
        <v>1465</v>
      </c>
    </row>
    <row r="300" spans="1:29" ht="14.25">
      <c r="A300" s="11" t="s">
        <v>1275</v>
      </c>
      <c r="B300" t="s">
        <v>1276</v>
      </c>
      <c r="C300" t="s">
        <v>1277</v>
      </c>
      <c r="D300" t="s">
        <v>1497</v>
      </c>
      <c r="E300" t="s">
        <v>1498</v>
      </c>
      <c r="F300" s="2">
        <v>36669</v>
      </c>
      <c r="G300" s="10">
        <f t="shared" si="4"/>
        <v>2000</v>
      </c>
      <c r="I300" t="s">
        <v>1278</v>
      </c>
      <c r="J300">
        <v>12.39</v>
      </c>
      <c r="K300" t="s">
        <v>1279</v>
      </c>
      <c r="L300">
        <v>248</v>
      </c>
      <c r="M300" t="s">
        <v>1458</v>
      </c>
      <c r="P300" t="s">
        <v>789</v>
      </c>
      <c r="Q300" t="s">
        <v>1468</v>
      </c>
      <c r="S300">
        <v>2.64</v>
      </c>
      <c r="T300" t="s">
        <v>1503</v>
      </c>
      <c r="W300">
        <v>11.56</v>
      </c>
      <c r="X300" t="s">
        <v>1463</v>
      </c>
      <c r="AC300" t="s">
        <v>1465</v>
      </c>
    </row>
    <row r="301" spans="1:29" ht="14.25">
      <c r="A301" s="11" t="s">
        <v>1275</v>
      </c>
      <c r="B301" t="s">
        <v>1276</v>
      </c>
      <c r="C301" t="s">
        <v>1277</v>
      </c>
      <c r="D301" t="s">
        <v>1497</v>
      </c>
      <c r="E301" t="s">
        <v>1498</v>
      </c>
      <c r="F301" s="2">
        <v>36669</v>
      </c>
      <c r="G301" s="10">
        <f t="shared" si="4"/>
        <v>2000</v>
      </c>
      <c r="I301" t="s">
        <v>1280</v>
      </c>
      <c r="J301">
        <v>12.39</v>
      </c>
      <c r="K301" t="s">
        <v>1279</v>
      </c>
      <c r="L301">
        <v>147.2</v>
      </c>
      <c r="M301" t="s">
        <v>1458</v>
      </c>
      <c r="P301" t="s">
        <v>789</v>
      </c>
      <c r="Q301" t="s">
        <v>1468</v>
      </c>
      <c r="S301">
        <v>1.57</v>
      </c>
      <c r="T301" t="s">
        <v>1503</v>
      </c>
      <c r="W301">
        <v>6.86</v>
      </c>
      <c r="X301" t="s">
        <v>1463</v>
      </c>
      <c r="AC301" t="s">
        <v>1465</v>
      </c>
    </row>
    <row r="302" spans="1:29" ht="14.25">
      <c r="A302" s="11" t="s">
        <v>239</v>
      </c>
      <c r="B302" t="s">
        <v>3466</v>
      </c>
      <c r="C302" t="s">
        <v>3467</v>
      </c>
      <c r="D302" t="s">
        <v>989</v>
      </c>
      <c r="E302" t="s">
        <v>990</v>
      </c>
      <c r="F302" s="2">
        <v>37118</v>
      </c>
      <c r="G302" s="10">
        <f t="shared" si="4"/>
        <v>2001</v>
      </c>
      <c r="H302" t="s">
        <v>240</v>
      </c>
      <c r="I302" t="s">
        <v>1725</v>
      </c>
      <c r="J302">
        <v>12.31</v>
      </c>
      <c r="K302" t="s">
        <v>1457</v>
      </c>
      <c r="L302">
        <v>20</v>
      </c>
      <c r="M302" t="s">
        <v>1458</v>
      </c>
      <c r="N302" t="s">
        <v>241</v>
      </c>
      <c r="P302" t="s">
        <v>789</v>
      </c>
      <c r="Q302" t="s">
        <v>1461</v>
      </c>
      <c r="R302" t="s">
        <v>243</v>
      </c>
      <c r="S302">
        <v>0.0074</v>
      </c>
      <c r="T302" t="s">
        <v>1464</v>
      </c>
      <c r="Z302">
        <v>0.0074</v>
      </c>
      <c r="AA302" t="s">
        <v>1464</v>
      </c>
      <c r="AC302" t="s">
        <v>1465</v>
      </c>
    </row>
    <row r="303" spans="1:29" ht="14.25">
      <c r="A303" s="11" t="s">
        <v>233</v>
      </c>
      <c r="B303" t="s">
        <v>234</v>
      </c>
      <c r="C303" t="s">
        <v>234</v>
      </c>
      <c r="D303" t="s">
        <v>808</v>
      </c>
      <c r="E303" t="s">
        <v>1320</v>
      </c>
      <c r="F303" s="2">
        <v>37173</v>
      </c>
      <c r="G303" s="10">
        <f t="shared" si="4"/>
        <v>2001</v>
      </c>
      <c r="H303" t="s">
        <v>235</v>
      </c>
      <c r="I303" t="s">
        <v>2491</v>
      </c>
      <c r="J303">
        <v>12.31</v>
      </c>
      <c r="K303" t="s">
        <v>1457</v>
      </c>
      <c r="L303">
        <v>122</v>
      </c>
      <c r="M303" t="s">
        <v>1458</v>
      </c>
      <c r="N303" t="s">
        <v>236</v>
      </c>
      <c r="P303" t="s">
        <v>789</v>
      </c>
      <c r="Q303" t="s">
        <v>1461</v>
      </c>
      <c r="R303" t="s">
        <v>2322</v>
      </c>
      <c r="S303">
        <v>0.005</v>
      </c>
      <c r="T303" t="s">
        <v>1464</v>
      </c>
      <c r="Z303">
        <v>0.005</v>
      </c>
      <c r="AA303" t="s">
        <v>1464</v>
      </c>
      <c r="AC303" t="s">
        <v>1465</v>
      </c>
    </row>
    <row r="304" spans="1:29" ht="14.25">
      <c r="A304" s="11" t="s">
        <v>228</v>
      </c>
      <c r="B304" t="s">
        <v>229</v>
      </c>
      <c r="C304" t="s">
        <v>230</v>
      </c>
      <c r="D304" t="s">
        <v>808</v>
      </c>
      <c r="E304" t="s">
        <v>1320</v>
      </c>
      <c r="F304" s="2">
        <v>37174</v>
      </c>
      <c r="G304" s="10">
        <f t="shared" si="4"/>
        <v>2001</v>
      </c>
      <c r="H304" t="s">
        <v>2043</v>
      </c>
      <c r="I304" t="s">
        <v>231</v>
      </c>
      <c r="J304">
        <v>12.31</v>
      </c>
      <c r="K304" t="s">
        <v>1457</v>
      </c>
      <c r="L304">
        <v>225</v>
      </c>
      <c r="M304" t="s">
        <v>1458</v>
      </c>
      <c r="P304" t="s">
        <v>789</v>
      </c>
      <c r="Q304" t="s">
        <v>1461</v>
      </c>
      <c r="R304" t="s">
        <v>2513</v>
      </c>
      <c r="S304">
        <v>0.0168</v>
      </c>
      <c r="T304" t="s">
        <v>1464</v>
      </c>
      <c r="Z304">
        <v>0.0168</v>
      </c>
      <c r="AA304" t="s">
        <v>1464</v>
      </c>
      <c r="AC304" t="s">
        <v>1465</v>
      </c>
    </row>
    <row r="305" spans="1:29" ht="14.25">
      <c r="A305" s="11" t="s">
        <v>186</v>
      </c>
      <c r="B305" t="s">
        <v>187</v>
      </c>
      <c r="C305" t="s">
        <v>188</v>
      </c>
      <c r="D305" t="s">
        <v>1497</v>
      </c>
      <c r="E305" t="s">
        <v>189</v>
      </c>
      <c r="F305" s="2">
        <v>37341</v>
      </c>
      <c r="G305" s="10">
        <f t="shared" si="4"/>
        <v>2002</v>
      </c>
      <c r="I305" t="s">
        <v>1204</v>
      </c>
      <c r="J305">
        <v>12.31</v>
      </c>
      <c r="K305" t="s">
        <v>1457</v>
      </c>
      <c r="L305">
        <v>155</v>
      </c>
      <c r="M305" t="s">
        <v>1458</v>
      </c>
      <c r="P305" t="s">
        <v>789</v>
      </c>
      <c r="Q305" t="s">
        <v>1468</v>
      </c>
      <c r="S305">
        <v>3.23</v>
      </c>
      <c r="T305" t="s">
        <v>1503</v>
      </c>
      <c r="Z305">
        <v>0.02</v>
      </c>
      <c r="AA305" t="s">
        <v>1464</v>
      </c>
      <c r="AC305" t="s">
        <v>1465</v>
      </c>
    </row>
    <row r="306" spans="1:29" ht="14.25">
      <c r="A306" s="11" t="s">
        <v>179</v>
      </c>
      <c r="B306" t="s">
        <v>180</v>
      </c>
      <c r="C306" t="s">
        <v>180</v>
      </c>
      <c r="D306" t="s">
        <v>871</v>
      </c>
      <c r="E306" t="s">
        <v>872</v>
      </c>
      <c r="F306" s="2">
        <v>37343</v>
      </c>
      <c r="G306" s="10">
        <f t="shared" si="4"/>
        <v>2002</v>
      </c>
      <c r="H306" t="s">
        <v>903</v>
      </c>
      <c r="I306" t="s">
        <v>1204</v>
      </c>
      <c r="J306">
        <v>12.31</v>
      </c>
      <c r="K306" t="s">
        <v>1457</v>
      </c>
      <c r="L306">
        <v>200</v>
      </c>
      <c r="M306" t="s">
        <v>1458</v>
      </c>
      <c r="N306" t="s">
        <v>183</v>
      </c>
      <c r="P306" t="s">
        <v>789</v>
      </c>
      <c r="Q306" t="s">
        <v>1468</v>
      </c>
      <c r="S306">
        <v>1.6</v>
      </c>
      <c r="T306" t="s">
        <v>1503</v>
      </c>
      <c r="Z306">
        <v>0.008</v>
      </c>
      <c r="AA306" t="s">
        <v>1464</v>
      </c>
      <c r="AC306" t="s">
        <v>182</v>
      </c>
    </row>
    <row r="307" spans="1:29" ht="14.25">
      <c r="A307" s="11" t="s">
        <v>1306</v>
      </c>
      <c r="B307" t="s">
        <v>1307</v>
      </c>
      <c r="C307" t="s">
        <v>1307</v>
      </c>
      <c r="D307" t="s">
        <v>886</v>
      </c>
      <c r="E307" t="s">
        <v>1308</v>
      </c>
      <c r="F307" s="2">
        <v>37349</v>
      </c>
      <c r="G307" s="10">
        <f t="shared" si="4"/>
        <v>2002</v>
      </c>
      <c r="H307" t="s">
        <v>991</v>
      </c>
      <c r="I307" t="s">
        <v>1309</v>
      </c>
      <c r="J307">
        <v>12.31</v>
      </c>
      <c r="K307" t="s">
        <v>1457</v>
      </c>
      <c r="L307">
        <v>180</v>
      </c>
      <c r="M307" t="s">
        <v>1458</v>
      </c>
      <c r="N307" t="s">
        <v>1310</v>
      </c>
      <c r="P307" t="s">
        <v>789</v>
      </c>
      <c r="Q307" t="s">
        <v>1468</v>
      </c>
      <c r="S307">
        <v>0.0075</v>
      </c>
      <c r="T307" t="s">
        <v>1464</v>
      </c>
      <c r="Z307">
        <v>0.0075</v>
      </c>
      <c r="AA307" t="s">
        <v>1464</v>
      </c>
      <c r="AC307" t="s">
        <v>1465</v>
      </c>
    </row>
    <row r="308" spans="1:29" ht="14.25">
      <c r="A308" s="11" t="s">
        <v>1311</v>
      </c>
      <c r="B308" t="s">
        <v>1312</v>
      </c>
      <c r="C308" t="s">
        <v>1313</v>
      </c>
      <c r="D308" t="s">
        <v>1510</v>
      </c>
      <c r="E308" t="s">
        <v>1511</v>
      </c>
      <c r="F308" s="2">
        <v>37393</v>
      </c>
      <c r="G308" s="10">
        <f t="shared" si="4"/>
        <v>2002</v>
      </c>
      <c r="H308" t="s">
        <v>1314</v>
      </c>
      <c r="I308" t="s">
        <v>1315</v>
      </c>
      <c r="J308">
        <v>12.39</v>
      </c>
      <c r="K308" t="s">
        <v>1514</v>
      </c>
      <c r="L308">
        <v>140</v>
      </c>
      <c r="M308" t="s">
        <v>1458</v>
      </c>
      <c r="N308" t="s">
        <v>1316</v>
      </c>
      <c r="P308" t="s">
        <v>789</v>
      </c>
      <c r="Q308" t="s">
        <v>1461</v>
      </c>
      <c r="R308" t="s">
        <v>906</v>
      </c>
      <c r="S308">
        <v>1.04</v>
      </c>
      <c r="T308" t="s">
        <v>1503</v>
      </c>
      <c r="W308">
        <v>3.26</v>
      </c>
      <c r="X308" t="s">
        <v>1463</v>
      </c>
      <c r="Z308">
        <v>0.02</v>
      </c>
      <c r="AA308" t="s">
        <v>1464</v>
      </c>
      <c r="AC308" t="s">
        <v>177</v>
      </c>
    </row>
    <row r="309" spans="1:29" ht="14.25">
      <c r="A309" s="11" t="s">
        <v>1318</v>
      </c>
      <c r="B309" t="s">
        <v>1319</v>
      </c>
      <c r="C309" t="s">
        <v>1319</v>
      </c>
      <c r="D309" t="s">
        <v>808</v>
      </c>
      <c r="E309" t="s">
        <v>1320</v>
      </c>
      <c r="F309" s="2">
        <v>37491</v>
      </c>
      <c r="G309" s="10">
        <f t="shared" si="4"/>
        <v>2002</v>
      </c>
      <c r="H309" t="s">
        <v>1321</v>
      </c>
      <c r="I309" t="s">
        <v>1466</v>
      </c>
      <c r="J309">
        <v>12.31</v>
      </c>
      <c r="K309" t="s">
        <v>1457</v>
      </c>
      <c r="L309">
        <v>200</v>
      </c>
      <c r="M309" t="s">
        <v>1458</v>
      </c>
      <c r="N309" t="s">
        <v>1322</v>
      </c>
      <c r="P309" t="s">
        <v>789</v>
      </c>
      <c r="Q309" t="s">
        <v>1461</v>
      </c>
      <c r="R309" t="s">
        <v>1134</v>
      </c>
      <c r="S309">
        <v>0.02</v>
      </c>
      <c r="T309" t="s">
        <v>1464</v>
      </c>
      <c r="Z309">
        <v>0.02</v>
      </c>
      <c r="AA309" t="s">
        <v>1464</v>
      </c>
      <c r="AC309" t="s">
        <v>1465</v>
      </c>
    </row>
    <row r="310" spans="1:29" ht="14.25">
      <c r="A310" s="11" t="s">
        <v>1199</v>
      </c>
      <c r="B310" t="s">
        <v>1200</v>
      </c>
      <c r="C310" t="s">
        <v>1201</v>
      </c>
      <c r="D310" t="s">
        <v>1453</v>
      </c>
      <c r="E310" t="s">
        <v>1454</v>
      </c>
      <c r="F310" s="2">
        <v>37711</v>
      </c>
      <c r="G310" s="10">
        <f t="shared" si="4"/>
        <v>2003</v>
      </c>
      <c r="H310" t="s">
        <v>1202</v>
      </c>
      <c r="I310" t="s">
        <v>1324</v>
      </c>
      <c r="J310">
        <v>12.31</v>
      </c>
      <c r="K310" t="s">
        <v>1457</v>
      </c>
      <c r="L310">
        <v>150.6</v>
      </c>
      <c r="M310" t="s">
        <v>1458</v>
      </c>
      <c r="N310" t="s">
        <v>1325</v>
      </c>
      <c r="P310" t="s">
        <v>789</v>
      </c>
      <c r="Q310" t="s">
        <v>1468</v>
      </c>
      <c r="S310">
        <v>1.2</v>
      </c>
      <c r="T310" t="s">
        <v>1503</v>
      </c>
      <c r="Z310">
        <v>0.008</v>
      </c>
      <c r="AA310" t="s">
        <v>1464</v>
      </c>
      <c r="AB310" t="s">
        <v>1482</v>
      </c>
      <c r="AC310" t="s">
        <v>1465</v>
      </c>
    </row>
    <row r="311" spans="1:29" ht="14.25">
      <c r="A311" s="11" t="s">
        <v>1210</v>
      </c>
      <c r="B311" t="s">
        <v>1200</v>
      </c>
      <c r="C311" t="s">
        <v>1211</v>
      </c>
      <c r="D311" t="s">
        <v>1453</v>
      </c>
      <c r="E311" t="s">
        <v>1454</v>
      </c>
      <c r="F311" s="2">
        <v>37711</v>
      </c>
      <c r="G311" s="10">
        <f t="shared" si="4"/>
        <v>2003</v>
      </c>
      <c r="I311" t="s">
        <v>1212</v>
      </c>
      <c r="J311">
        <v>12.31</v>
      </c>
      <c r="K311" t="s">
        <v>1457</v>
      </c>
      <c r="L311">
        <v>150</v>
      </c>
      <c r="M311" t="s">
        <v>1458</v>
      </c>
      <c r="N311" t="s">
        <v>1213</v>
      </c>
      <c r="P311" t="s">
        <v>789</v>
      </c>
      <c r="Q311" t="s">
        <v>1461</v>
      </c>
      <c r="R311" t="s">
        <v>2322</v>
      </c>
      <c r="S311">
        <v>1.2</v>
      </c>
      <c r="T311" t="s">
        <v>1503</v>
      </c>
      <c r="U311" t="s">
        <v>922</v>
      </c>
      <c r="Z311">
        <v>0.01</v>
      </c>
      <c r="AA311" t="s">
        <v>1464</v>
      </c>
      <c r="AC311" t="s">
        <v>1465</v>
      </c>
    </row>
    <row r="312" spans="1:29" ht="14.25">
      <c r="A312" s="11" t="s">
        <v>1341</v>
      </c>
      <c r="B312" t="s">
        <v>1342</v>
      </c>
      <c r="C312" t="s">
        <v>1343</v>
      </c>
      <c r="D312" t="s">
        <v>1244</v>
      </c>
      <c r="E312" t="s">
        <v>1245</v>
      </c>
      <c r="F312" s="2">
        <v>37903</v>
      </c>
      <c r="G312" s="10">
        <f t="shared" si="4"/>
        <v>2003</v>
      </c>
      <c r="H312" t="s">
        <v>1344</v>
      </c>
      <c r="I312" t="s">
        <v>1349</v>
      </c>
      <c r="J312">
        <v>12.39</v>
      </c>
      <c r="K312" t="s">
        <v>1279</v>
      </c>
      <c r="L312">
        <v>116</v>
      </c>
      <c r="M312" t="s">
        <v>1458</v>
      </c>
      <c r="N312" t="s">
        <v>1350</v>
      </c>
      <c r="P312" t="s">
        <v>789</v>
      </c>
      <c r="Q312" t="s">
        <v>1461</v>
      </c>
      <c r="R312" t="s">
        <v>358</v>
      </c>
      <c r="S312">
        <v>0.1</v>
      </c>
      <c r="T312" t="s">
        <v>1503</v>
      </c>
      <c r="W312">
        <v>0.4</v>
      </c>
      <c r="X312" t="s">
        <v>1463</v>
      </c>
      <c r="Z312">
        <v>0.0009</v>
      </c>
      <c r="AA312" t="s">
        <v>1464</v>
      </c>
      <c r="AB312" t="s">
        <v>1347</v>
      </c>
      <c r="AC312" t="s">
        <v>1348</v>
      </c>
    </row>
    <row r="313" spans="1:29" ht="14.25">
      <c r="A313" s="11" t="s">
        <v>326</v>
      </c>
      <c r="B313" t="s">
        <v>327</v>
      </c>
      <c r="C313" t="s">
        <v>328</v>
      </c>
      <c r="D313" t="s">
        <v>2522</v>
      </c>
      <c r="E313" t="s">
        <v>2523</v>
      </c>
      <c r="F313" s="2">
        <v>38048</v>
      </c>
      <c r="G313" s="10">
        <f t="shared" si="4"/>
        <v>2004</v>
      </c>
      <c r="H313" t="s">
        <v>329</v>
      </c>
      <c r="I313" t="s">
        <v>1204</v>
      </c>
      <c r="J313">
        <v>12.31</v>
      </c>
      <c r="K313" t="s">
        <v>1457</v>
      </c>
      <c r="L313">
        <v>225</v>
      </c>
      <c r="M313" t="s">
        <v>1526</v>
      </c>
      <c r="N313" t="s">
        <v>332</v>
      </c>
      <c r="P313" t="s">
        <v>789</v>
      </c>
      <c r="Q313" t="s">
        <v>1461</v>
      </c>
      <c r="R313" t="s">
        <v>335</v>
      </c>
      <c r="S313">
        <v>0.0022</v>
      </c>
      <c r="T313" t="s">
        <v>1464</v>
      </c>
      <c r="U313" t="s">
        <v>336</v>
      </c>
      <c r="V313" t="s">
        <v>506</v>
      </c>
      <c r="Z313">
        <v>0.0022</v>
      </c>
      <c r="AA313" t="s">
        <v>1464</v>
      </c>
      <c r="AB313" t="s">
        <v>336</v>
      </c>
      <c r="AC313" t="s">
        <v>337</v>
      </c>
    </row>
    <row r="314" spans="1:29" ht="14.25">
      <c r="A314" s="11" t="s">
        <v>1351</v>
      </c>
      <c r="B314" t="s">
        <v>1352</v>
      </c>
      <c r="C314" t="s">
        <v>1353</v>
      </c>
      <c r="D314" t="s">
        <v>989</v>
      </c>
      <c r="E314" t="s">
        <v>990</v>
      </c>
      <c r="F314" s="2">
        <v>38077</v>
      </c>
      <c r="G314" s="10">
        <f t="shared" si="4"/>
        <v>2004</v>
      </c>
      <c r="H314" t="s">
        <v>1354</v>
      </c>
      <c r="I314" t="s">
        <v>1355</v>
      </c>
      <c r="J314">
        <v>12.39</v>
      </c>
      <c r="K314" t="s">
        <v>547</v>
      </c>
      <c r="N314" t="s">
        <v>1356</v>
      </c>
      <c r="P314" t="s">
        <v>789</v>
      </c>
      <c r="Q314" t="s">
        <v>1461</v>
      </c>
      <c r="R314" t="s">
        <v>906</v>
      </c>
      <c r="S314">
        <v>0.8</v>
      </c>
      <c r="T314" t="s">
        <v>1503</v>
      </c>
      <c r="U314" t="s">
        <v>1360</v>
      </c>
      <c r="W314">
        <v>3.48</v>
      </c>
      <c r="X314" t="s">
        <v>1463</v>
      </c>
      <c r="Z314">
        <v>0.0075</v>
      </c>
      <c r="AA314" t="s">
        <v>1464</v>
      </c>
      <c r="AC314" t="s">
        <v>1465</v>
      </c>
    </row>
    <row r="315" spans="1:29" ht="14.25">
      <c r="A315" s="11" t="s">
        <v>1351</v>
      </c>
      <c r="B315" t="s">
        <v>1352</v>
      </c>
      <c r="C315" t="s">
        <v>1353</v>
      </c>
      <c r="D315" t="s">
        <v>989</v>
      </c>
      <c r="E315" t="s">
        <v>990</v>
      </c>
      <c r="F315" s="2">
        <v>38077</v>
      </c>
      <c r="G315" s="10">
        <f t="shared" si="4"/>
        <v>2004</v>
      </c>
      <c r="H315" t="s">
        <v>1354</v>
      </c>
      <c r="I315" t="s">
        <v>1358</v>
      </c>
      <c r="J315">
        <v>12.39</v>
      </c>
      <c r="K315" t="s">
        <v>547</v>
      </c>
      <c r="N315" t="s">
        <v>1359</v>
      </c>
      <c r="P315" t="s">
        <v>789</v>
      </c>
      <c r="Q315" t="s">
        <v>1461</v>
      </c>
      <c r="R315" t="s">
        <v>906</v>
      </c>
      <c r="S315">
        <v>1.31</v>
      </c>
      <c r="T315" t="s">
        <v>1503</v>
      </c>
      <c r="U315" t="s">
        <v>1360</v>
      </c>
      <c r="W315">
        <v>5.75</v>
      </c>
      <c r="X315" t="s">
        <v>1463</v>
      </c>
      <c r="Z315">
        <v>0.0075</v>
      </c>
      <c r="AA315" t="s">
        <v>1464</v>
      </c>
      <c r="AC315" t="s">
        <v>1465</v>
      </c>
    </row>
    <row r="316" spans="1:29" ht="14.25">
      <c r="A316" s="11" t="s">
        <v>1370</v>
      </c>
      <c r="B316" t="s">
        <v>1371</v>
      </c>
      <c r="C316" t="s">
        <v>1372</v>
      </c>
      <c r="D316" t="s">
        <v>909</v>
      </c>
      <c r="E316" t="s">
        <v>1373</v>
      </c>
      <c r="F316" s="2">
        <v>38134</v>
      </c>
      <c r="G316" s="10">
        <f t="shared" si="4"/>
        <v>2004</v>
      </c>
      <c r="H316" t="s">
        <v>1374</v>
      </c>
      <c r="I316" t="s">
        <v>1375</v>
      </c>
      <c r="J316">
        <v>12.31</v>
      </c>
      <c r="K316" t="s">
        <v>1457</v>
      </c>
      <c r="L316">
        <v>238</v>
      </c>
      <c r="M316" t="s">
        <v>1458</v>
      </c>
      <c r="N316" t="s">
        <v>1376</v>
      </c>
      <c r="P316" t="s">
        <v>789</v>
      </c>
      <c r="Q316" t="s">
        <v>582</v>
      </c>
      <c r="R316" t="s">
        <v>812</v>
      </c>
      <c r="S316">
        <v>0.01</v>
      </c>
      <c r="T316" t="s">
        <v>324</v>
      </c>
      <c r="V316" t="s">
        <v>506</v>
      </c>
      <c r="W316">
        <v>122.9</v>
      </c>
      <c r="X316" t="s">
        <v>1463</v>
      </c>
      <c r="Y316" t="s">
        <v>1378</v>
      </c>
      <c r="Z316">
        <v>0.02</v>
      </c>
      <c r="AA316" t="s">
        <v>1464</v>
      </c>
      <c r="AC316" t="s">
        <v>1465</v>
      </c>
    </row>
    <row r="317" spans="1:29" ht="14.25">
      <c r="A317" s="11" t="s">
        <v>310</v>
      </c>
      <c r="B317" t="s">
        <v>311</v>
      </c>
      <c r="C317" t="s">
        <v>312</v>
      </c>
      <c r="D317" t="s">
        <v>704</v>
      </c>
      <c r="E317" t="s">
        <v>705</v>
      </c>
      <c r="F317" s="2">
        <v>38146</v>
      </c>
      <c r="G317" s="10">
        <f t="shared" si="4"/>
        <v>2004</v>
      </c>
      <c r="H317" t="s">
        <v>313</v>
      </c>
      <c r="I317" t="s">
        <v>314</v>
      </c>
      <c r="J317">
        <v>12.31</v>
      </c>
      <c r="K317" t="s">
        <v>1457</v>
      </c>
      <c r="L317">
        <v>231</v>
      </c>
      <c r="M317" t="s">
        <v>1458</v>
      </c>
      <c r="N317" t="s">
        <v>315</v>
      </c>
      <c r="P317" t="s">
        <v>789</v>
      </c>
      <c r="Q317" t="s">
        <v>1461</v>
      </c>
      <c r="R317" t="s">
        <v>316</v>
      </c>
      <c r="S317">
        <v>1.76</v>
      </c>
      <c r="T317" t="s">
        <v>1503</v>
      </c>
      <c r="W317">
        <v>7.69</v>
      </c>
      <c r="X317" t="s">
        <v>1463</v>
      </c>
      <c r="Z317">
        <v>0.0076</v>
      </c>
      <c r="AA317" t="s">
        <v>1464</v>
      </c>
      <c r="AC317" t="s">
        <v>1465</v>
      </c>
    </row>
    <row r="318" spans="1:29" ht="14.25">
      <c r="A318" s="11" t="s">
        <v>310</v>
      </c>
      <c r="B318" t="s">
        <v>311</v>
      </c>
      <c r="C318" t="s">
        <v>312</v>
      </c>
      <c r="D318" t="s">
        <v>704</v>
      </c>
      <c r="E318" t="s">
        <v>705</v>
      </c>
      <c r="F318" s="2">
        <v>38146</v>
      </c>
      <c r="G318" s="10">
        <f t="shared" si="4"/>
        <v>2004</v>
      </c>
      <c r="H318" t="s">
        <v>313</v>
      </c>
      <c r="I318" t="s">
        <v>318</v>
      </c>
      <c r="J318">
        <v>12.31</v>
      </c>
      <c r="K318" t="s">
        <v>1457</v>
      </c>
      <c r="L318">
        <v>231</v>
      </c>
      <c r="M318" t="s">
        <v>1458</v>
      </c>
      <c r="N318" t="s">
        <v>319</v>
      </c>
      <c r="P318" t="s">
        <v>789</v>
      </c>
      <c r="Q318" t="s">
        <v>1461</v>
      </c>
      <c r="R318" t="s">
        <v>316</v>
      </c>
      <c r="S318">
        <v>1.76</v>
      </c>
      <c r="T318" t="s">
        <v>1503</v>
      </c>
      <c r="W318">
        <v>7.69</v>
      </c>
      <c r="X318" t="s">
        <v>1463</v>
      </c>
      <c r="Z318">
        <v>0.0076</v>
      </c>
      <c r="AA318" t="s">
        <v>1464</v>
      </c>
      <c r="AC318" t="s">
        <v>1465</v>
      </c>
    </row>
    <row r="319" spans="1:29" ht="14.25">
      <c r="A319" s="11" t="s">
        <v>310</v>
      </c>
      <c r="B319" t="s">
        <v>311</v>
      </c>
      <c r="C319" t="s">
        <v>312</v>
      </c>
      <c r="D319" t="s">
        <v>704</v>
      </c>
      <c r="E319" t="s">
        <v>705</v>
      </c>
      <c r="F319" s="2">
        <v>38146</v>
      </c>
      <c r="G319" s="10">
        <f t="shared" si="4"/>
        <v>2004</v>
      </c>
      <c r="H319" t="s">
        <v>313</v>
      </c>
      <c r="I319" t="s">
        <v>321</v>
      </c>
      <c r="J319">
        <v>12.31</v>
      </c>
      <c r="K319" t="s">
        <v>1457</v>
      </c>
      <c r="L319">
        <v>231</v>
      </c>
      <c r="M319" t="s">
        <v>1458</v>
      </c>
      <c r="N319" t="s">
        <v>322</v>
      </c>
      <c r="P319" t="s">
        <v>789</v>
      </c>
      <c r="Q319" t="s">
        <v>1461</v>
      </c>
      <c r="R319" t="s">
        <v>316</v>
      </c>
      <c r="S319">
        <v>1.76</v>
      </c>
      <c r="T319" t="s">
        <v>1503</v>
      </c>
      <c r="W319">
        <v>1.83</v>
      </c>
      <c r="X319" t="s">
        <v>1463</v>
      </c>
      <c r="Z319">
        <v>0.0076</v>
      </c>
      <c r="AA319" t="s">
        <v>1464</v>
      </c>
      <c r="AC319" t="s">
        <v>1465</v>
      </c>
    </row>
    <row r="320" spans="1:29" ht="14.25">
      <c r="A320" s="11" t="s">
        <v>766</v>
      </c>
      <c r="B320" t="s">
        <v>767</v>
      </c>
      <c r="C320" t="s">
        <v>768</v>
      </c>
      <c r="D320" t="s">
        <v>769</v>
      </c>
      <c r="E320" t="s">
        <v>770</v>
      </c>
      <c r="F320" s="2">
        <v>38279</v>
      </c>
      <c r="G320" s="10">
        <f t="shared" si="4"/>
        <v>2004</v>
      </c>
      <c r="H320" t="s">
        <v>771</v>
      </c>
      <c r="I320" t="s">
        <v>1379</v>
      </c>
      <c r="J320">
        <v>12.31</v>
      </c>
      <c r="K320" t="s">
        <v>1457</v>
      </c>
      <c r="L320">
        <v>229.8</v>
      </c>
      <c r="M320" t="s">
        <v>1458</v>
      </c>
      <c r="N320" t="s">
        <v>297</v>
      </c>
      <c r="P320" t="s">
        <v>789</v>
      </c>
      <c r="Q320" t="s">
        <v>1461</v>
      </c>
      <c r="R320" t="s">
        <v>298</v>
      </c>
      <c r="S320">
        <v>0.0075</v>
      </c>
      <c r="T320" t="s">
        <v>1464</v>
      </c>
      <c r="U320" t="s">
        <v>1381</v>
      </c>
      <c r="V320" t="s">
        <v>528</v>
      </c>
      <c r="W320">
        <v>1.712</v>
      </c>
      <c r="X320" t="s">
        <v>1503</v>
      </c>
      <c r="AC320" t="s">
        <v>299</v>
      </c>
    </row>
    <row r="321" spans="1:29" ht="14.25">
      <c r="A321" s="11" t="s">
        <v>284</v>
      </c>
      <c r="B321" t="s">
        <v>285</v>
      </c>
      <c r="C321" t="s">
        <v>286</v>
      </c>
      <c r="D321" t="s">
        <v>1510</v>
      </c>
      <c r="E321" t="s">
        <v>1511</v>
      </c>
      <c r="F321" s="2">
        <v>38315</v>
      </c>
      <c r="G321" s="10">
        <f t="shared" si="4"/>
        <v>2004</v>
      </c>
      <c r="H321" t="s">
        <v>287</v>
      </c>
      <c r="I321" t="s">
        <v>290</v>
      </c>
      <c r="J321">
        <v>12.31</v>
      </c>
      <c r="L321">
        <v>108</v>
      </c>
      <c r="M321" t="s">
        <v>1458</v>
      </c>
      <c r="P321" t="s">
        <v>789</v>
      </c>
      <c r="Q321" t="s">
        <v>1461</v>
      </c>
      <c r="R321" t="s">
        <v>288</v>
      </c>
      <c r="S321">
        <v>0.15</v>
      </c>
      <c r="T321" t="s">
        <v>1503</v>
      </c>
      <c r="U321" t="s">
        <v>1517</v>
      </c>
      <c r="V321" t="s">
        <v>505</v>
      </c>
      <c r="W321">
        <v>0.66</v>
      </c>
      <c r="X321" t="s">
        <v>1463</v>
      </c>
      <c r="Y321" t="s">
        <v>1519</v>
      </c>
      <c r="Z321">
        <v>0.0014</v>
      </c>
      <c r="AA321" t="s">
        <v>3202</v>
      </c>
      <c r="AC321" t="s">
        <v>1465</v>
      </c>
    </row>
    <row r="322" spans="1:29" ht="14.25">
      <c r="A322" s="11" t="s">
        <v>274</v>
      </c>
      <c r="B322" t="s">
        <v>275</v>
      </c>
      <c r="C322" t="s">
        <v>276</v>
      </c>
      <c r="D322" t="s">
        <v>1474</v>
      </c>
      <c r="E322" t="s">
        <v>1475</v>
      </c>
      <c r="F322" s="2">
        <v>38358</v>
      </c>
      <c r="G322" s="10">
        <f aca="true" t="shared" si="5" ref="G322:G385">YEAR(F322)</f>
        <v>2005</v>
      </c>
      <c r="H322" t="s">
        <v>277</v>
      </c>
      <c r="I322" t="s">
        <v>1204</v>
      </c>
      <c r="J322">
        <v>12.31</v>
      </c>
      <c r="K322" t="s">
        <v>1457</v>
      </c>
      <c r="L322">
        <v>417904</v>
      </c>
      <c r="M322" t="s">
        <v>278</v>
      </c>
      <c r="N322" t="s">
        <v>281</v>
      </c>
      <c r="P322" t="s">
        <v>789</v>
      </c>
      <c r="Q322" t="s">
        <v>1468</v>
      </c>
      <c r="R322" t="s">
        <v>3260</v>
      </c>
      <c r="U322" t="s">
        <v>1693</v>
      </c>
      <c r="AC322" t="s">
        <v>280</v>
      </c>
    </row>
    <row r="323" spans="1:29" ht="14.25">
      <c r="A323" s="11" t="s">
        <v>611</v>
      </c>
      <c r="B323" t="s">
        <v>612</v>
      </c>
      <c r="C323" t="s">
        <v>613</v>
      </c>
      <c r="D323" t="s">
        <v>614</v>
      </c>
      <c r="E323" t="s">
        <v>615</v>
      </c>
      <c r="F323" s="2">
        <v>38456</v>
      </c>
      <c r="G323" s="10">
        <f t="shared" si="5"/>
        <v>2005</v>
      </c>
      <c r="H323" t="s">
        <v>616</v>
      </c>
      <c r="I323" t="s">
        <v>1383</v>
      </c>
      <c r="J323">
        <v>12.39</v>
      </c>
      <c r="K323" t="s">
        <v>1384</v>
      </c>
      <c r="L323">
        <v>101</v>
      </c>
      <c r="M323" t="s">
        <v>1458</v>
      </c>
      <c r="N323" t="s">
        <v>1385</v>
      </c>
      <c r="P323" t="s">
        <v>789</v>
      </c>
      <c r="Q323" t="s">
        <v>1468</v>
      </c>
      <c r="S323">
        <v>0.0075</v>
      </c>
      <c r="T323" t="s">
        <v>1464</v>
      </c>
      <c r="U323" t="s">
        <v>425</v>
      </c>
      <c r="Z323">
        <v>0.0075</v>
      </c>
      <c r="AA323" t="s">
        <v>1464</v>
      </c>
      <c r="AC323" t="s">
        <v>1465</v>
      </c>
    </row>
    <row r="324" spans="1:29" ht="14.25">
      <c r="A324" s="11" t="s">
        <v>611</v>
      </c>
      <c r="B324" t="s">
        <v>612</v>
      </c>
      <c r="C324" t="s">
        <v>613</v>
      </c>
      <c r="D324" t="s">
        <v>614</v>
      </c>
      <c r="E324" t="s">
        <v>615</v>
      </c>
      <c r="F324" s="2">
        <v>38456</v>
      </c>
      <c r="G324" s="10">
        <f t="shared" si="5"/>
        <v>2005</v>
      </c>
      <c r="H324" t="s">
        <v>616</v>
      </c>
      <c r="I324" t="s">
        <v>1387</v>
      </c>
      <c r="J324">
        <v>12.39</v>
      </c>
      <c r="K324" t="s">
        <v>1384</v>
      </c>
      <c r="L324">
        <v>211</v>
      </c>
      <c r="M324" t="s">
        <v>1458</v>
      </c>
      <c r="N324" t="s">
        <v>1388</v>
      </c>
      <c r="P324" t="s">
        <v>789</v>
      </c>
      <c r="Q324" t="s">
        <v>1468</v>
      </c>
      <c r="S324">
        <v>0.0075</v>
      </c>
      <c r="T324" t="s">
        <v>1464</v>
      </c>
      <c r="U324" t="s">
        <v>430</v>
      </c>
      <c r="Z324">
        <v>0.0075</v>
      </c>
      <c r="AA324" t="s">
        <v>1464</v>
      </c>
      <c r="AC324" t="s">
        <v>1465</v>
      </c>
    </row>
    <row r="325" spans="1:29" ht="14.25">
      <c r="A325" s="11" t="s">
        <v>611</v>
      </c>
      <c r="B325" t="s">
        <v>612</v>
      </c>
      <c r="C325" t="s">
        <v>613</v>
      </c>
      <c r="D325" t="s">
        <v>614</v>
      </c>
      <c r="E325" t="s">
        <v>615</v>
      </c>
      <c r="F325" s="2">
        <v>38456</v>
      </c>
      <c r="G325" s="10">
        <f t="shared" si="5"/>
        <v>2005</v>
      </c>
      <c r="H325" t="s">
        <v>616</v>
      </c>
      <c r="I325" t="s">
        <v>1390</v>
      </c>
      <c r="J325">
        <v>12.39</v>
      </c>
      <c r="K325" t="s">
        <v>1391</v>
      </c>
      <c r="L325">
        <v>122</v>
      </c>
      <c r="M325" t="s">
        <v>1458</v>
      </c>
      <c r="N325" t="s">
        <v>1392</v>
      </c>
      <c r="P325" t="s">
        <v>789</v>
      </c>
      <c r="Q325" t="s">
        <v>1468</v>
      </c>
      <c r="S325">
        <v>0.0075</v>
      </c>
      <c r="T325" t="s">
        <v>1464</v>
      </c>
      <c r="U325" t="s">
        <v>433</v>
      </c>
      <c r="AB325" t="s">
        <v>586</v>
      </c>
      <c r="AC325" t="s">
        <v>1465</v>
      </c>
    </row>
    <row r="326" spans="1:29" ht="14.25">
      <c r="A326" s="11" t="s">
        <v>611</v>
      </c>
      <c r="B326" t="s">
        <v>612</v>
      </c>
      <c r="C326" t="s">
        <v>613</v>
      </c>
      <c r="D326" t="s">
        <v>614</v>
      </c>
      <c r="E326" t="s">
        <v>615</v>
      </c>
      <c r="F326" s="2">
        <v>38456</v>
      </c>
      <c r="G326" s="10">
        <f t="shared" si="5"/>
        <v>2005</v>
      </c>
      <c r="H326" t="s">
        <v>616</v>
      </c>
      <c r="I326" t="s">
        <v>1393</v>
      </c>
      <c r="J326">
        <v>12.39</v>
      </c>
      <c r="K326" t="s">
        <v>1391</v>
      </c>
      <c r="L326">
        <v>192</v>
      </c>
      <c r="M326" t="s">
        <v>1458</v>
      </c>
      <c r="N326" t="s">
        <v>1394</v>
      </c>
      <c r="P326" t="s">
        <v>789</v>
      </c>
      <c r="Q326" t="s">
        <v>1468</v>
      </c>
      <c r="S326">
        <v>0.0075</v>
      </c>
      <c r="T326" t="s">
        <v>1464</v>
      </c>
      <c r="U326" t="s">
        <v>620</v>
      </c>
      <c r="Z326">
        <v>0.0075</v>
      </c>
      <c r="AA326" t="s">
        <v>1464</v>
      </c>
      <c r="AC326" t="s">
        <v>1465</v>
      </c>
    </row>
    <row r="327" spans="1:29" ht="14.25">
      <c r="A327" s="11" t="s">
        <v>611</v>
      </c>
      <c r="B327" t="s">
        <v>612</v>
      </c>
      <c r="C327" t="s">
        <v>613</v>
      </c>
      <c r="D327" t="s">
        <v>614</v>
      </c>
      <c r="E327" t="s">
        <v>615</v>
      </c>
      <c r="F327" s="2">
        <v>38456</v>
      </c>
      <c r="G327" s="10">
        <f t="shared" si="5"/>
        <v>2005</v>
      </c>
      <c r="H327" t="s">
        <v>616</v>
      </c>
      <c r="I327" t="s">
        <v>1396</v>
      </c>
      <c r="J327">
        <v>12.39</v>
      </c>
      <c r="K327" t="s">
        <v>628</v>
      </c>
      <c r="L327">
        <v>129</v>
      </c>
      <c r="M327" t="s">
        <v>1458</v>
      </c>
      <c r="N327" t="s">
        <v>1397</v>
      </c>
      <c r="P327" t="s">
        <v>789</v>
      </c>
      <c r="Q327" t="s">
        <v>1468</v>
      </c>
      <c r="S327">
        <v>0.0075</v>
      </c>
      <c r="T327" t="s">
        <v>1464</v>
      </c>
      <c r="U327" t="s">
        <v>620</v>
      </c>
      <c r="Z327">
        <v>0.0075</v>
      </c>
      <c r="AA327" t="s">
        <v>1464</v>
      </c>
      <c r="AC327" t="s">
        <v>1465</v>
      </c>
    </row>
    <row r="328" spans="1:29" ht="14.25">
      <c r="A328" s="11" t="s">
        <v>611</v>
      </c>
      <c r="B328" t="s">
        <v>612</v>
      </c>
      <c r="C328" t="s">
        <v>613</v>
      </c>
      <c r="D328" t="s">
        <v>614</v>
      </c>
      <c r="E328" t="s">
        <v>615</v>
      </c>
      <c r="F328" s="2">
        <v>38456</v>
      </c>
      <c r="G328" s="10">
        <f t="shared" si="5"/>
        <v>2005</v>
      </c>
      <c r="H328" t="s">
        <v>616</v>
      </c>
      <c r="I328" t="s">
        <v>1398</v>
      </c>
      <c r="J328">
        <v>12.39</v>
      </c>
      <c r="K328" t="s">
        <v>628</v>
      </c>
      <c r="L328">
        <v>117</v>
      </c>
      <c r="M328" t="s">
        <v>1458</v>
      </c>
      <c r="N328" t="s">
        <v>1399</v>
      </c>
      <c r="P328" t="s">
        <v>789</v>
      </c>
      <c r="Q328" t="s">
        <v>1468</v>
      </c>
      <c r="S328">
        <v>0.0075</v>
      </c>
      <c r="T328" t="s">
        <v>1464</v>
      </c>
      <c r="U328" t="s">
        <v>620</v>
      </c>
      <c r="Z328">
        <v>0.0075</v>
      </c>
      <c r="AA328" t="s">
        <v>1464</v>
      </c>
      <c r="AC328" t="s">
        <v>1465</v>
      </c>
    </row>
    <row r="329" spans="1:29" ht="14.25">
      <c r="A329" s="11" t="s">
        <v>611</v>
      </c>
      <c r="B329" t="s">
        <v>612</v>
      </c>
      <c r="C329" t="s">
        <v>613</v>
      </c>
      <c r="D329" t="s">
        <v>614</v>
      </c>
      <c r="E329" t="s">
        <v>615</v>
      </c>
      <c r="F329" s="2">
        <v>38456</v>
      </c>
      <c r="G329" s="10">
        <f t="shared" si="5"/>
        <v>2005</v>
      </c>
      <c r="H329" t="s">
        <v>616</v>
      </c>
      <c r="I329" t="s">
        <v>1400</v>
      </c>
      <c r="J329">
        <v>12.39</v>
      </c>
      <c r="K329" t="s">
        <v>1391</v>
      </c>
      <c r="L329">
        <v>222</v>
      </c>
      <c r="M329" t="s">
        <v>1458</v>
      </c>
      <c r="N329" t="s">
        <v>1401</v>
      </c>
      <c r="P329" t="s">
        <v>789</v>
      </c>
      <c r="Q329" t="s">
        <v>1468</v>
      </c>
      <c r="S329">
        <v>0.0075</v>
      </c>
      <c r="T329" t="s">
        <v>1464</v>
      </c>
      <c r="U329" t="s">
        <v>620</v>
      </c>
      <c r="AB329" t="s">
        <v>586</v>
      </c>
      <c r="AC329" t="s">
        <v>1465</v>
      </c>
    </row>
    <row r="330" spans="1:29" ht="14.25">
      <c r="A330" s="11" t="s">
        <v>645</v>
      </c>
      <c r="B330" t="s">
        <v>646</v>
      </c>
      <c r="C330" t="s">
        <v>647</v>
      </c>
      <c r="D330" t="s">
        <v>1497</v>
      </c>
      <c r="E330" t="s">
        <v>1498</v>
      </c>
      <c r="F330" s="2">
        <v>38462</v>
      </c>
      <c r="G330" s="10">
        <f t="shared" si="5"/>
        <v>2005</v>
      </c>
      <c r="I330" t="s">
        <v>1402</v>
      </c>
      <c r="J330">
        <v>12.39</v>
      </c>
      <c r="K330" t="s">
        <v>547</v>
      </c>
      <c r="L330">
        <v>82</v>
      </c>
      <c r="M330" t="s">
        <v>1458</v>
      </c>
      <c r="N330" t="s">
        <v>423</v>
      </c>
      <c r="P330" t="s">
        <v>789</v>
      </c>
      <c r="Q330" t="s">
        <v>1468</v>
      </c>
      <c r="S330">
        <v>0.61</v>
      </c>
      <c r="T330" t="s">
        <v>1503</v>
      </c>
      <c r="W330">
        <v>2.7</v>
      </c>
      <c r="X330" t="s">
        <v>1463</v>
      </c>
      <c r="AC330" t="s">
        <v>1465</v>
      </c>
    </row>
    <row r="331" spans="1:29" ht="14.25">
      <c r="A331" s="11" t="s">
        <v>653</v>
      </c>
      <c r="B331" t="s">
        <v>654</v>
      </c>
      <c r="C331" t="s">
        <v>655</v>
      </c>
      <c r="D331" t="s">
        <v>1497</v>
      </c>
      <c r="E331" t="s">
        <v>1498</v>
      </c>
      <c r="F331" s="2">
        <v>38477</v>
      </c>
      <c r="G331" s="10">
        <f t="shared" si="5"/>
        <v>2005</v>
      </c>
      <c r="H331" t="s">
        <v>422</v>
      </c>
      <c r="I331" t="s">
        <v>1403</v>
      </c>
      <c r="J331">
        <v>12.39</v>
      </c>
      <c r="K331" t="s">
        <v>1404</v>
      </c>
      <c r="L331">
        <v>1.8</v>
      </c>
      <c r="M331" t="s">
        <v>919</v>
      </c>
      <c r="P331" t="s">
        <v>789</v>
      </c>
      <c r="Q331" t="s">
        <v>1468</v>
      </c>
      <c r="S331">
        <v>0.01</v>
      </c>
      <c r="T331" t="s">
        <v>1503</v>
      </c>
      <c r="W331">
        <v>0.06</v>
      </c>
      <c r="X331" t="s">
        <v>1463</v>
      </c>
      <c r="AC331" t="s">
        <v>1465</v>
      </c>
    </row>
    <row r="332" spans="1:29" ht="14.25">
      <c r="A332" s="11" t="s">
        <v>656</v>
      </c>
      <c r="B332" t="s">
        <v>657</v>
      </c>
      <c r="C332" t="s">
        <v>658</v>
      </c>
      <c r="D332" t="s">
        <v>1497</v>
      </c>
      <c r="E332" t="s">
        <v>1498</v>
      </c>
      <c r="F332" s="2">
        <v>38481</v>
      </c>
      <c r="G332" s="10">
        <f t="shared" si="5"/>
        <v>2005</v>
      </c>
      <c r="I332" t="s">
        <v>1405</v>
      </c>
      <c r="J332">
        <v>12.39</v>
      </c>
      <c r="K332" t="s">
        <v>1514</v>
      </c>
      <c r="L332">
        <v>250</v>
      </c>
      <c r="M332" t="s">
        <v>1406</v>
      </c>
      <c r="P332" t="s">
        <v>789</v>
      </c>
      <c r="Q332" t="s">
        <v>1468</v>
      </c>
      <c r="S332">
        <v>0.5</v>
      </c>
      <c r="T332" t="s">
        <v>1503</v>
      </c>
      <c r="V332" t="s">
        <v>965</v>
      </c>
      <c r="W332">
        <v>2.2</v>
      </c>
      <c r="X332" t="s">
        <v>1463</v>
      </c>
      <c r="AC332" t="s">
        <v>1465</v>
      </c>
    </row>
    <row r="333" spans="1:29" ht="14.25">
      <c r="A333" s="11" t="s">
        <v>656</v>
      </c>
      <c r="B333" t="s">
        <v>657</v>
      </c>
      <c r="C333" t="s">
        <v>658</v>
      </c>
      <c r="D333" t="s">
        <v>1497</v>
      </c>
      <c r="E333" t="s">
        <v>1498</v>
      </c>
      <c r="F333" s="2">
        <v>38481</v>
      </c>
      <c r="G333" s="10">
        <f t="shared" si="5"/>
        <v>2005</v>
      </c>
      <c r="I333" t="s">
        <v>1407</v>
      </c>
      <c r="J333">
        <v>12.39</v>
      </c>
      <c r="K333" t="s">
        <v>1514</v>
      </c>
      <c r="L333">
        <v>250</v>
      </c>
      <c r="M333" t="s">
        <v>1408</v>
      </c>
      <c r="P333" t="s">
        <v>789</v>
      </c>
      <c r="Q333" t="s">
        <v>1468</v>
      </c>
      <c r="S333">
        <v>0.03</v>
      </c>
      <c r="T333" t="s">
        <v>1503</v>
      </c>
      <c r="V333" t="s">
        <v>965</v>
      </c>
      <c r="W333">
        <v>0.13</v>
      </c>
      <c r="X333" t="s">
        <v>1463</v>
      </c>
      <c r="AC333" t="s">
        <v>1465</v>
      </c>
    </row>
    <row r="334" spans="1:29" ht="14.25">
      <c r="A334" s="11" t="s">
        <v>1409</v>
      </c>
      <c r="B334" t="s">
        <v>1410</v>
      </c>
      <c r="C334" t="s">
        <v>1411</v>
      </c>
      <c r="D334" t="s">
        <v>1510</v>
      </c>
      <c r="E334" t="s">
        <v>1511</v>
      </c>
      <c r="F334" s="2">
        <v>38560</v>
      </c>
      <c r="G334" s="10">
        <f t="shared" si="5"/>
        <v>2005</v>
      </c>
      <c r="H334" t="s">
        <v>1412</v>
      </c>
      <c r="I334" t="s">
        <v>1413</v>
      </c>
      <c r="J334">
        <v>12.39</v>
      </c>
      <c r="L334">
        <v>250</v>
      </c>
      <c r="M334" t="s">
        <v>1458</v>
      </c>
      <c r="P334" t="s">
        <v>789</v>
      </c>
      <c r="Q334" t="s">
        <v>1461</v>
      </c>
      <c r="R334" t="s">
        <v>421</v>
      </c>
      <c r="S334">
        <v>0.005</v>
      </c>
      <c r="T334" t="s">
        <v>1464</v>
      </c>
      <c r="U334" t="s">
        <v>1836</v>
      </c>
      <c r="V334" t="s">
        <v>505</v>
      </c>
      <c r="Z334">
        <v>0.005</v>
      </c>
      <c r="AA334" t="s">
        <v>1464</v>
      </c>
      <c r="AC334" t="s">
        <v>1465</v>
      </c>
    </row>
    <row r="335" spans="1:29" ht="14.25">
      <c r="A335" s="11" t="s">
        <v>1409</v>
      </c>
      <c r="B335" t="s">
        <v>1410</v>
      </c>
      <c r="C335" t="s">
        <v>1411</v>
      </c>
      <c r="D335" t="s">
        <v>1510</v>
      </c>
      <c r="E335" t="s">
        <v>1511</v>
      </c>
      <c r="F335" s="2">
        <v>38560</v>
      </c>
      <c r="G335" s="10">
        <f t="shared" si="5"/>
        <v>2005</v>
      </c>
      <c r="H335" t="s">
        <v>1412</v>
      </c>
      <c r="I335" t="s">
        <v>1415</v>
      </c>
      <c r="J335">
        <v>12.39</v>
      </c>
      <c r="L335">
        <v>250</v>
      </c>
      <c r="M335" t="s">
        <v>1458</v>
      </c>
      <c r="P335" t="s">
        <v>789</v>
      </c>
      <c r="Q335" t="s">
        <v>1461</v>
      </c>
      <c r="R335" t="s">
        <v>2608</v>
      </c>
      <c r="S335">
        <v>0.005</v>
      </c>
      <c r="T335" t="s">
        <v>1464</v>
      </c>
      <c r="V335" t="s">
        <v>505</v>
      </c>
      <c r="Z335">
        <v>0.005</v>
      </c>
      <c r="AA335" t="s">
        <v>1464</v>
      </c>
      <c r="AB335" t="s">
        <v>1836</v>
      </c>
      <c r="AC335" t="s">
        <v>1465</v>
      </c>
    </row>
    <row r="336" spans="1:29" ht="14.25">
      <c r="A336" s="11" t="s">
        <v>1416</v>
      </c>
      <c r="B336" t="s">
        <v>1417</v>
      </c>
      <c r="C336" t="s">
        <v>1418</v>
      </c>
      <c r="D336" t="s">
        <v>1419</v>
      </c>
      <c r="E336" t="s">
        <v>1420</v>
      </c>
      <c r="F336" s="2">
        <v>38624</v>
      </c>
      <c r="G336" s="10">
        <f t="shared" si="5"/>
        <v>2005</v>
      </c>
      <c r="H336" t="s">
        <v>414</v>
      </c>
      <c r="I336" t="s">
        <v>1421</v>
      </c>
      <c r="J336">
        <v>12.31</v>
      </c>
      <c r="K336" t="s">
        <v>1457</v>
      </c>
      <c r="L336">
        <v>110.2</v>
      </c>
      <c r="M336" t="s">
        <v>1458</v>
      </c>
      <c r="P336" t="s">
        <v>789</v>
      </c>
      <c r="Q336" t="s">
        <v>1468</v>
      </c>
      <c r="R336" t="s">
        <v>1422</v>
      </c>
      <c r="S336">
        <v>0.82</v>
      </c>
      <c r="T336" t="s">
        <v>1503</v>
      </c>
      <c r="U336" t="s">
        <v>1423</v>
      </c>
      <c r="Z336">
        <v>0.007</v>
      </c>
      <c r="AA336" t="s">
        <v>1464</v>
      </c>
      <c r="AB336" t="s">
        <v>1482</v>
      </c>
      <c r="AC336" t="s">
        <v>1465</v>
      </c>
    </row>
    <row r="337" spans="1:29" ht="14.25">
      <c r="A337" s="11" t="s">
        <v>407</v>
      </c>
      <c r="B337" t="s">
        <v>408</v>
      </c>
      <c r="C337" t="s">
        <v>409</v>
      </c>
      <c r="D337" t="s">
        <v>1497</v>
      </c>
      <c r="E337" t="s">
        <v>1498</v>
      </c>
      <c r="F337" s="2">
        <v>38958</v>
      </c>
      <c r="G337" s="10">
        <f t="shared" si="5"/>
        <v>2006</v>
      </c>
      <c r="H337" t="s">
        <v>410</v>
      </c>
      <c r="I337" t="s">
        <v>411</v>
      </c>
      <c r="J337">
        <v>12.39</v>
      </c>
      <c r="N337" t="s">
        <v>412</v>
      </c>
      <c r="P337" t="s">
        <v>789</v>
      </c>
      <c r="Q337" t="s">
        <v>1468</v>
      </c>
      <c r="S337">
        <v>32.65</v>
      </c>
      <c r="T337" t="s">
        <v>1503</v>
      </c>
      <c r="W337">
        <v>143</v>
      </c>
      <c r="X337" t="s">
        <v>1463</v>
      </c>
      <c r="AC337" t="s">
        <v>1465</v>
      </c>
    </row>
    <row r="338" spans="1:29" ht="14.25">
      <c r="A338" s="11" t="s">
        <v>1427</v>
      </c>
      <c r="B338" t="s">
        <v>1428</v>
      </c>
      <c r="C338" t="s">
        <v>1428</v>
      </c>
      <c r="D338" t="s">
        <v>1429</v>
      </c>
      <c r="E338" t="s">
        <v>1430</v>
      </c>
      <c r="F338" s="2">
        <v>39015</v>
      </c>
      <c r="G338" s="10">
        <f t="shared" si="5"/>
        <v>2006</v>
      </c>
      <c r="H338" t="s">
        <v>1431</v>
      </c>
      <c r="I338" t="s">
        <v>1432</v>
      </c>
      <c r="J338">
        <v>12.31</v>
      </c>
      <c r="K338" t="s">
        <v>1433</v>
      </c>
      <c r="L338">
        <v>6.3</v>
      </c>
      <c r="M338" t="s">
        <v>1458</v>
      </c>
      <c r="N338" t="s">
        <v>406</v>
      </c>
      <c r="P338" t="s">
        <v>789</v>
      </c>
      <c r="Q338" t="s">
        <v>1468</v>
      </c>
      <c r="R338" t="s">
        <v>965</v>
      </c>
      <c r="S338">
        <v>0.03</v>
      </c>
      <c r="T338" t="s">
        <v>1503</v>
      </c>
      <c r="V338" t="s">
        <v>506</v>
      </c>
      <c r="W338">
        <v>0.03</v>
      </c>
      <c r="X338" t="s">
        <v>1463</v>
      </c>
      <c r="AC338" t="s">
        <v>1465</v>
      </c>
    </row>
    <row r="339" spans="1:29" ht="14.25">
      <c r="A339" s="11" t="s">
        <v>674</v>
      </c>
      <c r="B339" t="s">
        <v>675</v>
      </c>
      <c r="C339" t="s">
        <v>676</v>
      </c>
      <c r="D339" t="s">
        <v>1510</v>
      </c>
      <c r="E339" t="s">
        <v>1511</v>
      </c>
      <c r="F339" s="2">
        <v>39078</v>
      </c>
      <c r="G339" s="10">
        <f t="shared" si="5"/>
        <v>2006</v>
      </c>
      <c r="H339" t="s">
        <v>677</v>
      </c>
      <c r="I339" t="s">
        <v>1434</v>
      </c>
      <c r="J339">
        <v>12.39</v>
      </c>
      <c r="K339" t="s">
        <v>547</v>
      </c>
      <c r="L339">
        <v>155.2</v>
      </c>
      <c r="M339" t="s">
        <v>1435</v>
      </c>
      <c r="P339" t="s">
        <v>789</v>
      </c>
      <c r="Q339" t="s">
        <v>1461</v>
      </c>
      <c r="R339" t="s">
        <v>509</v>
      </c>
      <c r="V339" t="s">
        <v>506</v>
      </c>
      <c r="Z339">
        <v>0.0075</v>
      </c>
      <c r="AA339" t="s">
        <v>1464</v>
      </c>
      <c r="AB339" t="s">
        <v>1395</v>
      </c>
      <c r="AC339" t="s">
        <v>1465</v>
      </c>
    </row>
    <row r="340" spans="1:29" ht="14.25">
      <c r="A340" s="11" t="s">
        <v>674</v>
      </c>
      <c r="B340" t="s">
        <v>675</v>
      </c>
      <c r="C340" t="s">
        <v>676</v>
      </c>
      <c r="D340" t="s">
        <v>1510</v>
      </c>
      <c r="E340" t="s">
        <v>1511</v>
      </c>
      <c r="F340" s="2">
        <v>39078</v>
      </c>
      <c r="G340" s="10">
        <f t="shared" si="5"/>
        <v>2006</v>
      </c>
      <c r="H340" t="s">
        <v>677</v>
      </c>
      <c r="I340" t="s">
        <v>1436</v>
      </c>
      <c r="J340">
        <v>12.39</v>
      </c>
      <c r="K340" t="s">
        <v>547</v>
      </c>
      <c r="N340" t="s">
        <v>1437</v>
      </c>
      <c r="P340" t="s">
        <v>789</v>
      </c>
      <c r="Q340" t="s">
        <v>1461</v>
      </c>
      <c r="R340" t="s">
        <v>509</v>
      </c>
      <c r="V340" t="s">
        <v>506</v>
      </c>
      <c r="Z340">
        <v>0.0075</v>
      </c>
      <c r="AA340" t="s">
        <v>1464</v>
      </c>
      <c r="AB340" t="s">
        <v>1395</v>
      </c>
      <c r="AC340" t="s">
        <v>1465</v>
      </c>
    </row>
    <row r="341" spans="1:29" ht="14.25">
      <c r="A341" s="11" t="s">
        <v>674</v>
      </c>
      <c r="B341" t="s">
        <v>675</v>
      </c>
      <c r="C341" t="s">
        <v>676</v>
      </c>
      <c r="D341" t="s">
        <v>1510</v>
      </c>
      <c r="E341" t="s">
        <v>1511</v>
      </c>
      <c r="F341" s="2">
        <v>39078</v>
      </c>
      <c r="G341" s="10">
        <f t="shared" si="5"/>
        <v>2006</v>
      </c>
      <c r="H341" t="s">
        <v>677</v>
      </c>
      <c r="I341" t="s">
        <v>1438</v>
      </c>
      <c r="J341">
        <v>12.39</v>
      </c>
      <c r="K341" t="s">
        <v>547</v>
      </c>
      <c r="L341">
        <v>183.3</v>
      </c>
      <c r="M341" t="s">
        <v>1458</v>
      </c>
      <c r="P341" t="s">
        <v>789</v>
      </c>
      <c r="Q341" t="s">
        <v>1461</v>
      </c>
      <c r="R341" t="s">
        <v>509</v>
      </c>
      <c r="V341" t="s">
        <v>506</v>
      </c>
      <c r="Z341">
        <v>0.0075</v>
      </c>
      <c r="AA341" t="s">
        <v>1464</v>
      </c>
      <c r="AB341" t="s">
        <v>1395</v>
      </c>
      <c r="AC341" t="s">
        <v>1465</v>
      </c>
    </row>
    <row r="342" spans="1:29" ht="14.25">
      <c r="A342" s="11" t="s">
        <v>691</v>
      </c>
      <c r="B342" t="s">
        <v>692</v>
      </c>
      <c r="C342" t="s">
        <v>693</v>
      </c>
      <c r="D342" t="s">
        <v>1510</v>
      </c>
      <c r="E342" t="s">
        <v>1511</v>
      </c>
      <c r="F342" s="2">
        <v>39121</v>
      </c>
      <c r="G342" s="10">
        <f t="shared" si="5"/>
        <v>2007</v>
      </c>
      <c r="H342" t="s">
        <v>694</v>
      </c>
      <c r="I342" t="s">
        <v>1439</v>
      </c>
      <c r="J342">
        <v>12.39</v>
      </c>
      <c r="K342" t="s">
        <v>547</v>
      </c>
      <c r="N342" t="s">
        <v>1440</v>
      </c>
      <c r="P342" t="s">
        <v>789</v>
      </c>
      <c r="Q342" t="s">
        <v>1461</v>
      </c>
      <c r="R342" t="s">
        <v>504</v>
      </c>
      <c r="S342">
        <v>0.0074</v>
      </c>
      <c r="T342" t="s">
        <v>1464</v>
      </c>
      <c r="U342" t="s">
        <v>685</v>
      </c>
      <c r="V342" t="s">
        <v>506</v>
      </c>
      <c r="AC342" t="s">
        <v>1465</v>
      </c>
    </row>
    <row r="343" spans="1:29" ht="14.25">
      <c r="A343" s="11" t="s">
        <v>472</v>
      </c>
      <c r="B343" t="s">
        <v>473</v>
      </c>
      <c r="C343" t="s">
        <v>473</v>
      </c>
      <c r="D343" t="s">
        <v>713</v>
      </c>
      <c r="E343" t="s">
        <v>714</v>
      </c>
      <c r="F343" s="2">
        <v>39302</v>
      </c>
      <c r="G343" s="10">
        <f t="shared" si="5"/>
        <v>2007</v>
      </c>
      <c r="H343" t="s">
        <v>474</v>
      </c>
      <c r="I343" t="s">
        <v>475</v>
      </c>
      <c r="J343">
        <v>12.3</v>
      </c>
      <c r="K343" t="s">
        <v>476</v>
      </c>
      <c r="L343">
        <v>250</v>
      </c>
      <c r="M343" t="s">
        <v>477</v>
      </c>
      <c r="N343" t="s">
        <v>478</v>
      </c>
      <c r="P343" t="s">
        <v>789</v>
      </c>
      <c r="Q343" t="s">
        <v>1468</v>
      </c>
      <c r="S343">
        <v>0.01</v>
      </c>
      <c r="T343" t="s">
        <v>1464</v>
      </c>
      <c r="U343" t="s">
        <v>479</v>
      </c>
      <c r="V343" t="s">
        <v>480</v>
      </c>
      <c r="W343">
        <v>0.03</v>
      </c>
      <c r="X343" t="s">
        <v>1464</v>
      </c>
      <c r="Y343" t="s">
        <v>528</v>
      </c>
      <c r="Z343">
        <v>0.1</v>
      </c>
      <c r="AA343" t="s">
        <v>829</v>
      </c>
      <c r="AB343" t="s">
        <v>482</v>
      </c>
      <c r="AC343" t="s">
        <v>1465</v>
      </c>
    </row>
    <row r="344" spans="1:29" ht="14.25">
      <c r="A344" s="11" t="s">
        <v>2666</v>
      </c>
      <c r="B344" t="s">
        <v>2667</v>
      </c>
      <c r="C344" t="s">
        <v>2667</v>
      </c>
      <c r="D344" t="s">
        <v>1229</v>
      </c>
      <c r="E344" t="s">
        <v>1230</v>
      </c>
      <c r="F344" s="2">
        <v>39311</v>
      </c>
      <c r="G344" s="10">
        <f t="shared" si="5"/>
        <v>2007</v>
      </c>
      <c r="H344" t="s">
        <v>2668</v>
      </c>
      <c r="I344" t="s">
        <v>440</v>
      </c>
      <c r="J344">
        <v>12.3</v>
      </c>
      <c r="K344" t="s">
        <v>1457</v>
      </c>
      <c r="L344">
        <v>169</v>
      </c>
      <c r="M344" t="s">
        <v>1458</v>
      </c>
      <c r="N344" t="s">
        <v>441</v>
      </c>
      <c r="P344" t="s">
        <v>789</v>
      </c>
      <c r="Q344" t="s">
        <v>582</v>
      </c>
      <c r="R344" t="s">
        <v>448</v>
      </c>
      <c r="S344">
        <v>0.0044</v>
      </c>
      <c r="T344" t="s">
        <v>829</v>
      </c>
      <c r="W344">
        <v>0.9</v>
      </c>
      <c r="X344" t="s">
        <v>1503</v>
      </c>
      <c r="AC344" t="s">
        <v>449</v>
      </c>
    </row>
    <row r="345" spans="1:29" ht="14.25">
      <c r="A345" s="11" t="s">
        <v>2666</v>
      </c>
      <c r="B345" t="s">
        <v>2667</v>
      </c>
      <c r="C345" t="s">
        <v>2667</v>
      </c>
      <c r="D345" t="s">
        <v>1229</v>
      </c>
      <c r="E345" t="s">
        <v>1230</v>
      </c>
      <c r="F345" s="2">
        <v>39311</v>
      </c>
      <c r="G345" s="10">
        <f t="shared" si="5"/>
        <v>2007</v>
      </c>
      <c r="H345" t="s">
        <v>2668</v>
      </c>
      <c r="I345" t="s">
        <v>440</v>
      </c>
      <c r="J345">
        <v>12.3</v>
      </c>
      <c r="K345" t="s">
        <v>1457</v>
      </c>
      <c r="L345">
        <v>169</v>
      </c>
      <c r="M345" t="s">
        <v>1458</v>
      </c>
      <c r="N345" t="s">
        <v>441</v>
      </c>
      <c r="P345" t="s">
        <v>789</v>
      </c>
      <c r="Q345" t="s">
        <v>582</v>
      </c>
      <c r="R345" t="s">
        <v>448</v>
      </c>
      <c r="S345">
        <v>0.0044</v>
      </c>
      <c r="T345" t="s">
        <v>829</v>
      </c>
      <c r="W345">
        <v>0.9</v>
      </c>
      <c r="X345" t="s">
        <v>1503</v>
      </c>
      <c r="AC345" t="s">
        <v>450</v>
      </c>
    </row>
    <row r="346" spans="1:29" ht="14.25">
      <c r="A346" s="11" t="s">
        <v>2666</v>
      </c>
      <c r="B346" t="s">
        <v>2667</v>
      </c>
      <c r="C346" t="s">
        <v>2667</v>
      </c>
      <c r="D346" t="s">
        <v>1229</v>
      </c>
      <c r="E346" t="s">
        <v>1230</v>
      </c>
      <c r="F346" s="2">
        <v>39311</v>
      </c>
      <c r="G346" s="10">
        <f t="shared" si="5"/>
        <v>2007</v>
      </c>
      <c r="H346" t="s">
        <v>2668</v>
      </c>
      <c r="I346" t="s">
        <v>440</v>
      </c>
      <c r="J346">
        <v>12.3</v>
      </c>
      <c r="K346" t="s">
        <v>1457</v>
      </c>
      <c r="L346">
        <v>169</v>
      </c>
      <c r="M346" t="s">
        <v>1458</v>
      </c>
      <c r="N346" t="s">
        <v>441</v>
      </c>
      <c r="P346" t="s">
        <v>789</v>
      </c>
      <c r="Q346" t="s">
        <v>582</v>
      </c>
      <c r="R346" t="s">
        <v>812</v>
      </c>
      <c r="S346">
        <v>0.005</v>
      </c>
      <c r="T346" t="s">
        <v>829</v>
      </c>
      <c r="W346">
        <v>0.18</v>
      </c>
      <c r="X346" t="s">
        <v>1503</v>
      </c>
      <c r="AC346" t="s">
        <v>461</v>
      </c>
    </row>
    <row r="347" spans="1:29" ht="14.25">
      <c r="A347" s="11" t="s">
        <v>2666</v>
      </c>
      <c r="B347" t="s">
        <v>2667</v>
      </c>
      <c r="C347" t="s">
        <v>2667</v>
      </c>
      <c r="D347" t="s">
        <v>1229</v>
      </c>
      <c r="E347" t="s">
        <v>1230</v>
      </c>
      <c r="F347" s="2">
        <v>39311</v>
      </c>
      <c r="G347" s="10">
        <f t="shared" si="5"/>
        <v>2007</v>
      </c>
      <c r="H347" t="s">
        <v>2668</v>
      </c>
      <c r="I347" t="s">
        <v>440</v>
      </c>
      <c r="J347">
        <v>12.3</v>
      </c>
      <c r="K347" t="s">
        <v>1457</v>
      </c>
      <c r="L347">
        <v>169</v>
      </c>
      <c r="M347" t="s">
        <v>1458</v>
      </c>
      <c r="N347" t="s">
        <v>441</v>
      </c>
      <c r="P347" t="s">
        <v>789</v>
      </c>
      <c r="Q347" t="s">
        <v>1468</v>
      </c>
      <c r="S347">
        <v>0.0076</v>
      </c>
      <c r="T347" t="s">
        <v>1464</v>
      </c>
      <c r="W347">
        <v>1.28</v>
      </c>
      <c r="X347" t="s">
        <v>1503</v>
      </c>
      <c r="AC347" t="s">
        <v>444</v>
      </c>
    </row>
    <row r="348" spans="1:29" ht="14.25">
      <c r="A348" s="11" t="s">
        <v>2666</v>
      </c>
      <c r="B348" t="s">
        <v>2667</v>
      </c>
      <c r="C348" t="s">
        <v>2667</v>
      </c>
      <c r="D348" t="s">
        <v>1229</v>
      </c>
      <c r="E348" t="s">
        <v>1230</v>
      </c>
      <c r="F348" s="2">
        <v>39311</v>
      </c>
      <c r="G348" s="10">
        <f t="shared" si="5"/>
        <v>2007</v>
      </c>
      <c r="H348" t="s">
        <v>2668</v>
      </c>
      <c r="I348" t="s">
        <v>440</v>
      </c>
      <c r="J348">
        <v>12.3</v>
      </c>
      <c r="K348" t="s">
        <v>1457</v>
      </c>
      <c r="L348">
        <v>169</v>
      </c>
      <c r="M348" t="s">
        <v>1458</v>
      </c>
      <c r="N348" t="s">
        <v>441</v>
      </c>
      <c r="P348" t="s">
        <v>789</v>
      </c>
      <c r="Q348" t="s">
        <v>1468</v>
      </c>
      <c r="S348">
        <v>0.0076</v>
      </c>
      <c r="T348" t="s">
        <v>1464</v>
      </c>
      <c r="W348">
        <v>0.046</v>
      </c>
      <c r="X348" t="s">
        <v>1503</v>
      </c>
      <c r="AC348" t="s">
        <v>454</v>
      </c>
    </row>
    <row r="349" spans="1:29" ht="14.25">
      <c r="A349" s="11" t="s">
        <v>2666</v>
      </c>
      <c r="B349" t="s">
        <v>2667</v>
      </c>
      <c r="C349" t="s">
        <v>2667</v>
      </c>
      <c r="D349" t="s">
        <v>1229</v>
      </c>
      <c r="E349" t="s">
        <v>1230</v>
      </c>
      <c r="F349" s="2">
        <v>39311</v>
      </c>
      <c r="G349" s="10">
        <f t="shared" si="5"/>
        <v>2007</v>
      </c>
      <c r="H349" t="s">
        <v>2668</v>
      </c>
      <c r="I349" t="s">
        <v>440</v>
      </c>
      <c r="J349">
        <v>12.3</v>
      </c>
      <c r="K349" t="s">
        <v>1457</v>
      </c>
      <c r="L349">
        <v>169</v>
      </c>
      <c r="M349" t="s">
        <v>1458</v>
      </c>
      <c r="N349" t="s">
        <v>441</v>
      </c>
      <c r="P349" t="s">
        <v>789</v>
      </c>
      <c r="Q349" t="s">
        <v>1468</v>
      </c>
      <c r="S349">
        <v>0.0076</v>
      </c>
      <c r="T349" t="s">
        <v>1464</v>
      </c>
      <c r="W349">
        <v>0.13</v>
      </c>
      <c r="X349" t="s">
        <v>1503</v>
      </c>
      <c r="AC349" t="s">
        <v>459</v>
      </c>
    </row>
    <row r="350" spans="1:29" ht="14.25">
      <c r="A350" s="11" t="s">
        <v>2666</v>
      </c>
      <c r="B350" t="s">
        <v>2667</v>
      </c>
      <c r="C350" t="s">
        <v>2667</v>
      </c>
      <c r="D350" t="s">
        <v>1229</v>
      </c>
      <c r="E350" t="s">
        <v>1230</v>
      </c>
      <c r="F350" s="2">
        <v>39311</v>
      </c>
      <c r="G350" s="10">
        <f t="shared" si="5"/>
        <v>2007</v>
      </c>
      <c r="H350" t="s">
        <v>2668</v>
      </c>
      <c r="I350" t="s">
        <v>464</v>
      </c>
      <c r="J350">
        <v>12.31</v>
      </c>
      <c r="K350" t="s">
        <v>1457</v>
      </c>
      <c r="L350">
        <v>196.4</v>
      </c>
      <c r="M350" t="s">
        <v>1458</v>
      </c>
      <c r="N350" t="s">
        <v>465</v>
      </c>
      <c r="P350" t="s">
        <v>789</v>
      </c>
      <c r="Q350" t="s">
        <v>1468</v>
      </c>
      <c r="S350">
        <v>0.0076</v>
      </c>
      <c r="T350" t="s">
        <v>1464</v>
      </c>
      <c r="W350">
        <v>1.5</v>
      </c>
      <c r="X350" t="s">
        <v>1503</v>
      </c>
      <c r="AC350" t="s">
        <v>469</v>
      </c>
    </row>
    <row r="351" spans="1:29" ht="14.25">
      <c r="A351" s="11" t="s">
        <v>512</v>
      </c>
      <c r="B351" t="s">
        <v>513</v>
      </c>
      <c r="C351" t="s">
        <v>514</v>
      </c>
      <c r="D351" t="s">
        <v>1531</v>
      </c>
      <c r="E351" t="s">
        <v>1532</v>
      </c>
      <c r="F351" s="2">
        <v>39430</v>
      </c>
      <c r="G351" s="10">
        <f t="shared" si="5"/>
        <v>2007</v>
      </c>
      <c r="H351" t="s">
        <v>515</v>
      </c>
      <c r="I351" t="s">
        <v>521</v>
      </c>
      <c r="J351">
        <v>12.3</v>
      </c>
      <c r="K351" t="s">
        <v>547</v>
      </c>
      <c r="L351">
        <v>120</v>
      </c>
      <c r="M351" t="s">
        <v>516</v>
      </c>
      <c r="P351" t="s">
        <v>789</v>
      </c>
      <c r="Q351" t="s">
        <v>1461</v>
      </c>
      <c r="R351" t="s">
        <v>518</v>
      </c>
      <c r="S351">
        <v>0.0075</v>
      </c>
      <c r="T351" t="s">
        <v>1464</v>
      </c>
      <c r="U351" t="s">
        <v>520</v>
      </c>
      <c r="AC351" t="s">
        <v>1465</v>
      </c>
    </row>
    <row r="352" spans="1:29" ht="14.25">
      <c r="A352" s="11" t="s">
        <v>1427</v>
      </c>
      <c r="B352" t="s">
        <v>1428</v>
      </c>
      <c r="C352" t="s">
        <v>1428</v>
      </c>
      <c r="D352" t="s">
        <v>1429</v>
      </c>
      <c r="E352" t="s">
        <v>1430</v>
      </c>
      <c r="F352" s="2">
        <v>39015</v>
      </c>
      <c r="G352" s="10">
        <f t="shared" si="5"/>
        <v>2006</v>
      </c>
      <c r="H352" t="s">
        <v>1431</v>
      </c>
      <c r="I352" t="s">
        <v>1432</v>
      </c>
      <c r="J352">
        <v>12.31</v>
      </c>
      <c r="K352" t="s">
        <v>1433</v>
      </c>
      <c r="L352">
        <v>6.3</v>
      </c>
      <c r="M352" t="s">
        <v>1458</v>
      </c>
      <c r="N352" t="s">
        <v>406</v>
      </c>
      <c r="P352" t="s">
        <v>405</v>
      </c>
      <c r="Q352" t="s">
        <v>1468</v>
      </c>
      <c r="R352" t="s">
        <v>965</v>
      </c>
      <c r="S352">
        <v>0.02</v>
      </c>
      <c r="T352" t="s">
        <v>1503</v>
      </c>
      <c r="V352" t="s">
        <v>506</v>
      </c>
      <c r="W352">
        <v>0.02</v>
      </c>
      <c r="X352" t="s">
        <v>1463</v>
      </c>
      <c r="AC352" t="s">
        <v>1465</v>
      </c>
    </row>
    <row r="353" spans="1:29" ht="14.25">
      <c r="A353" s="11" t="s">
        <v>1215</v>
      </c>
      <c r="B353" t="s">
        <v>1216</v>
      </c>
      <c r="C353" t="s">
        <v>1216</v>
      </c>
      <c r="D353" t="s">
        <v>1217</v>
      </c>
      <c r="E353" t="s">
        <v>1218</v>
      </c>
      <c r="F353" s="2">
        <v>35591</v>
      </c>
      <c r="G353" s="10">
        <f t="shared" si="5"/>
        <v>1997</v>
      </c>
      <c r="I353" t="s">
        <v>1219</v>
      </c>
      <c r="J353">
        <v>12.39</v>
      </c>
      <c r="K353" t="s">
        <v>1220</v>
      </c>
      <c r="L353">
        <v>244</v>
      </c>
      <c r="M353" t="s">
        <v>541</v>
      </c>
      <c r="N353" t="s">
        <v>1221</v>
      </c>
      <c r="P353" t="s">
        <v>1138</v>
      </c>
      <c r="Q353" t="s">
        <v>1461</v>
      </c>
      <c r="R353" t="s">
        <v>906</v>
      </c>
      <c r="S353">
        <v>0.64</v>
      </c>
      <c r="T353" t="s">
        <v>19</v>
      </c>
      <c r="AB353" t="s">
        <v>586</v>
      </c>
      <c r="AC353" t="s">
        <v>1465</v>
      </c>
    </row>
    <row r="354" spans="1:29" ht="14.25">
      <c r="A354" s="11" t="s">
        <v>15</v>
      </c>
      <c r="B354" t="s">
        <v>1872</v>
      </c>
      <c r="C354" t="s">
        <v>1873</v>
      </c>
      <c r="D354" t="s">
        <v>871</v>
      </c>
      <c r="E354" t="s">
        <v>872</v>
      </c>
      <c r="F354" s="2">
        <v>35711</v>
      </c>
      <c r="G354" s="10">
        <f t="shared" si="5"/>
        <v>1997</v>
      </c>
      <c r="I354" t="s">
        <v>171</v>
      </c>
      <c r="J354">
        <v>12.31</v>
      </c>
      <c r="K354" t="s">
        <v>1457</v>
      </c>
      <c r="L354">
        <v>234</v>
      </c>
      <c r="M354" t="s">
        <v>1458</v>
      </c>
      <c r="N354" t="s">
        <v>16</v>
      </c>
      <c r="P354" t="s">
        <v>1138</v>
      </c>
      <c r="Q354" t="s">
        <v>1461</v>
      </c>
      <c r="R354" t="s">
        <v>548</v>
      </c>
      <c r="S354">
        <v>1.6</v>
      </c>
      <c r="T354" t="s">
        <v>1503</v>
      </c>
      <c r="W354">
        <v>0.007</v>
      </c>
      <c r="X354" t="s">
        <v>1464</v>
      </c>
      <c r="Z354">
        <v>0.007</v>
      </c>
      <c r="AA354" t="s">
        <v>1464</v>
      </c>
      <c r="AC354" t="s">
        <v>1465</v>
      </c>
    </row>
    <row r="355" spans="1:29" ht="14.25">
      <c r="A355" s="11" t="s">
        <v>151</v>
      </c>
      <c r="B355" t="s">
        <v>152</v>
      </c>
      <c r="C355" t="s">
        <v>153</v>
      </c>
      <c r="D355" t="s">
        <v>537</v>
      </c>
      <c r="E355" t="s">
        <v>538</v>
      </c>
      <c r="F355" s="2">
        <v>35803</v>
      </c>
      <c r="G355" s="10">
        <f t="shared" si="5"/>
        <v>1998</v>
      </c>
      <c r="H355" t="s">
        <v>1678</v>
      </c>
      <c r="I355" t="s">
        <v>154</v>
      </c>
      <c r="J355">
        <v>12.31</v>
      </c>
      <c r="K355" t="s">
        <v>1457</v>
      </c>
      <c r="L355">
        <v>140</v>
      </c>
      <c r="M355" t="s">
        <v>1458</v>
      </c>
      <c r="N355" t="s">
        <v>155</v>
      </c>
      <c r="P355" t="s">
        <v>1138</v>
      </c>
      <c r="Q355" t="s">
        <v>1468</v>
      </c>
      <c r="S355">
        <v>0.12</v>
      </c>
      <c r="T355" t="s">
        <v>1503</v>
      </c>
      <c r="W355">
        <v>0.53</v>
      </c>
      <c r="X355" t="s">
        <v>1463</v>
      </c>
      <c r="Z355">
        <v>0.0009</v>
      </c>
      <c r="AA355" t="s">
        <v>1464</v>
      </c>
      <c r="AC355" t="s">
        <v>1465</v>
      </c>
    </row>
    <row r="356" spans="1:29" ht="14.25">
      <c r="A356" s="11" t="s">
        <v>151</v>
      </c>
      <c r="B356" t="s">
        <v>152</v>
      </c>
      <c r="C356" t="s">
        <v>153</v>
      </c>
      <c r="D356" t="s">
        <v>537</v>
      </c>
      <c r="E356" t="s">
        <v>538</v>
      </c>
      <c r="F356" s="2">
        <v>35803</v>
      </c>
      <c r="G356" s="10">
        <f t="shared" si="5"/>
        <v>1998</v>
      </c>
      <c r="H356" t="s">
        <v>1678</v>
      </c>
      <c r="I356" t="s">
        <v>157</v>
      </c>
      <c r="J356">
        <v>12.31</v>
      </c>
      <c r="K356" t="s">
        <v>1457</v>
      </c>
      <c r="L356">
        <v>125</v>
      </c>
      <c r="M356" t="s">
        <v>1458</v>
      </c>
      <c r="N356" t="s">
        <v>0</v>
      </c>
      <c r="P356" t="s">
        <v>1138</v>
      </c>
      <c r="Q356" t="s">
        <v>1468</v>
      </c>
      <c r="R356" t="s">
        <v>1502</v>
      </c>
      <c r="S356">
        <v>0.08</v>
      </c>
      <c r="T356" t="s">
        <v>1503</v>
      </c>
      <c r="W356">
        <v>0.4</v>
      </c>
      <c r="X356" t="s">
        <v>1463</v>
      </c>
      <c r="Z356">
        <v>0.0006</v>
      </c>
      <c r="AA356" t="s">
        <v>1464</v>
      </c>
      <c r="AC356" t="s">
        <v>1465</v>
      </c>
    </row>
    <row r="357" spans="1:29" ht="14.25">
      <c r="A357" s="11" t="s">
        <v>1494</v>
      </c>
      <c r="B357" t="s">
        <v>1495</v>
      </c>
      <c r="C357" t="s">
        <v>1496</v>
      </c>
      <c r="D357" t="s">
        <v>1497</v>
      </c>
      <c r="E357" t="s">
        <v>1498</v>
      </c>
      <c r="F357" s="2">
        <v>35972</v>
      </c>
      <c r="G357" s="10">
        <f t="shared" si="5"/>
        <v>1998</v>
      </c>
      <c r="H357" t="s">
        <v>1499</v>
      </c>
      <c r="I357" t="s">
        <v>1250</v>
      </c>
      <c r="J357">
        <v>12.39</v>
      </c>
      <c r="K357" t="s">
        <v>1251</v>
      </c>
      <c r="L357">
        <v>213</v>
      </c>
      <c r="M357" t="s">
        <v>1458</v>
      </c>
      <c r="N357" t="s">
        <v>1252</v>
      </c>
      <c r="P357" t="s">
        <v>1138</v>
      </c>
      <c r="Q357" t="s">
        <v>1461</v>
      </c>
      <c r="R357" t="s">
        <v>143</v>
      </c>
      <c r="S357">
        <v>0.01</v>
      </c>
      <c r="T357" t="s">
        <v>1503</v>
      </c>
      <c r="V357" t="s">
        <v>528</v>
      </c>
      <c r="W357">
        <v>0.04</v>
      </c>
      <c r="X357" t="s">
        <v>1463</v>
      </c>
      <c r="Z357">
        <v>0.0001</v>
      </c>
      <c r="AA357" t="s">
        <v>1464</v>
      </c>
      <c r="AB357" t="s">
        <v>566</v>
      </c>
      <c r="AC357" t="s">
        <v>1254</v>
      </c>
    </row>
    <row r="358" spans="1:29" ht="14.25">
      <c r="A358" s="11" t="s">
        <v>749</v>
      </c>
      <c r="B358" t="s">
        <v>750</v>
      </c>
      <c r="C358" t="s">
        <v>750</v>
      </c>
      <c r="D358" t="s">
        <v>751</v>
      </c>
      <c r="E358" t="s">
        <v>752</v>
      </c>
      <c r="F358" s="2">
        <v>35985</v>
      </c>
      <c r="G358" s="10">
        <f t="shared" si="5"/>
        <v>1998</v>
      </c>
      <c r="H358" t="s">
        <v>753</v>
      </c>
      <c r="I358" t="s">
        <v>1255</v>
      </c>
      <c r="J358">
        <v>12.31</v>
      </c>
      <c r="K358" t="s">
        <v>1457</v>
      </c>
      <c r="L358">
        <v>189</v>
      </c>
      <c r="M358" t="s">
        <v>1458</v>
      </c>
      <c r="N358" t="s">
        <v>1256</v>
      </c>
      <c r="P358" t="s">
        <v>1138</v>
      </c>
      <c r="Q358" t="s">
        <v>1461</v>
      </c>
      <c r="R358" t="s">
        <v>1457</v>
      </c>
      <c r="S358">
        <v>0.2</v>
      </c>
      <c r="T358" t="s">
        <v>1464</v>
      </c>
      <c r="Z358">
        <v>0.2</v>
      </c>
      <c r="AA358" t="s">
        <v>1464</v>
      </c>
      <c r="AC358" t="s">
        <v>1465</v>
      </c>
    </row>
    <row r="359" spans="1:29" ht="14.25">
      <c r="A359" s="11" t="s">
        <v>1866</v>
      </c>
      <c r="B359" t="s">
        <v>1867</v>
      </c>
      <c r="C359" t="s">
        <v>1868</v>
      </c>
      <c r="D359" t="s">
        <v>909</v>
      </c>
      <c r="E359" t="s">
        <v>591</v>
      </c>
      <c r="F359" s="2">
        <v>36187</v>
      </c>
      <c r="G359" s="10">
        <f t="shared" si="5"/>
        <v>1999</v>
      </c>
      <c r="H359" t="s">
        <v>1869</v>
      </c>
      <c r="I359" t="s">
        <v>104</v>
      </c>
      <c r="J359">
        <v>12.31</v>
      </c>
      <c r="K359" t="s">
        <v>1457</v>
      </c>
      <c r="L359">
        <v>196.2</v>
      </c>
      <c r="M359" t="s">
        <v>1458</v>
      </c>
      <c r="N359" t="s">
        <v>105</v>
      </c>
      <c r="P359" t="s">
        <v>1138</v>
      </c>
      <c r="Q359" t="s">
        <v>1468</v>
      </c>
      <c r="S359">
        <v>0.12</v>
      </c>
      <c r="T359" t="s">
        <v>1503</v>
      </c>
      <c r="V359" t="s">
        <v>506</v>
      </c>
      <c r="W359">
        <v>0.52</v>
      </c>
      <c r="X359" t="s">
        <v>1463</v>
      </c>
      <c r="Z359">
        <v>0.0006</v>
      </c>
      <c r="AA359" t="s">
        <v>1464</v>
      </c>
      <c r="AC359" t="s">
        <v>1465</v>
      </c>
    </row>
    <row r="360" spans="1:29" ht="14.25">
      <c r="A360" s="11" t="s">
        <v>1871</v>
      </c>
      <c r="B360" t="s">
        <v>1872</v>
      </c>
      <c r="C360" t="s">
        <v>1873</v>
      </c>
      <c r="D360" t="s">
        <v>871</v>
      </c>
      <c r="E360" t="s">
        <v>872</v>
      </c>
      <c r="F360" s="2">
        <v>36196</v>
      </c>
      <c r="G360" s="10">
        <f t="shared" si="5"/>
        <v>1999</v>
      </c>
      <c r="H360" t="s">
        <v>1874</v>
      </c>
      <c r="I360" t="s">
        <v>98</v>
      </c>
      <c r="J360">
        <v>12.31</v>
      </c>
      <c r="K360" t="s">
        <v>1457</v>
      </c>
      <c r="L360">
        <v>118</v>
      </c>
      <c r="M360" t="s">
        <v>1458</v>
      </c>
      <c r="N360" t="s">
        <v>99</v>
      </c>
      <c r="P360" t="s">
        <v>1138</v>
      </c>
      <c r="Q360" t="s">
        <v>1468</v>
      </c>
      <c r="R360" t="s">
        <v>1877</v>
      </c>
      <c r="S360">
        <v>0.1</v>
      </c>
      <c r="T360" t="s">
        <v>1503</v>
      </c>
      <c r="Z360">
        <v>0.0008</v>
      </c>
      <c r="AA360" t="s">
        <v>1464</v>
      </c>
      <c r="AC360" t="s">
        <v>1465</v>
      </c>
    </row>
    <row r="361" spans="1:29" ht="14.25">
      <c r="A361" s="11" t="s">
        <v>1871</v>
      </c>
      <c r="B361" t="s">
        <v>1872</v>
      </c>
      <c r="C361" t="s">
        <v>1873</v>
      </c>
      <c r="D361" t="s">
        <v>871</v>
      </c>
      <c r="E361" t="s">
        <v>872</v>
      </c>
      <c r="F361" s="2">
        <v>36196</v>
      </c>
      <c r="G361" s="10">
        <f t="shared" si="5"/>
        <v>1999</v>
      </c>
      <c r="H361" t="s">
        <v>1874</v>
      </c>
      <c r="I361" t="s">
        <v>101</v>
      </c>
      <c r="J361">
        <v>12.31</v>
      </c>
      <c r="K361" t="s">
        <v>1457</v>
      </c>
      <c r="L361">
        <v>134</v>
      </c>
      <c r="M361" t="s">
        <v>1458</v>
      </c>
      <c r="N361" t="s">
        <v>102</v>
      </c>
      <c r="P361" t="s">
        <v>1138</v>
      </c>
      <c r="Q361" t="s">
        <v>1468</v>
      </c>
      <c r="R361" t="s">
        <v>1877</v>
      </c>
      <c r="S361">
        <v>0.1</v>
      </c>
      <c r="T361" t="s">
        <v>1503</v>
      </c>
      <c r="Z361">
        <v>0.0007</v>
      </c>
      <c r="AA361" t="s">
        <v>1464</v>
      </c>
      <c r="AC361" t="s">
        <v>1465</v>
      </c>
    </row>
    <row r="362" spans="1:29" ht="14.25">
      <c r="A362" s="11" t="s">
        <v>1871</v>
      </c>
      <c r="B362" t="s">
        <v>1872</v>
      </c>
      <c r="C362" t="s">
        <v>1873</v>
      </c>
      <c r="D362" t="s">
        <v>871</v>
      </c>
      <c r="E362" t="s">
        <v>872</v>
      </c>
      <c r="F362" s="2">
        <v>36196</v>
      </c>
      <c r="G362" s="10">
        <f t="shared" si="5"/>
        <v>1999</v>
      </c>
      <c r="H362" t="s">
        <v>1874</v>
      </c>
      <c r="I362" t="s">
        <v>103</v>
      </c>
      <c r="J362">
        <v>12.31</v>
      </c>
      <c r="K362" t="s">
        <v>1457</v>
      </c>
      <c r="L362">
        <v>152</v>
      </c>
      <c r="M362" t="s">
        <v>1458</v>
      </c>
      <c r="N362" t="s">
        <v>99</v>
      </c>
      <c r="P362" t="s">
        <v>1138</v>
      </c>
      <c r="Q362" t="s">
        <v>1468</v>
      </c>
      <c r="R362" t="s">
        <v>1877</v>
      </c>
      <c r="S362">
        <v>0.1</v>
      </c>
      <c r="T362" t="s">
        <v>1503</v>
      </c>
      <c r="Z362">
        <v>0.0007</v>
      </c>
      <c r="AA362" t="s">
        <v>1464</v>
      </c>
      <c r="AC362" t="s">
        <v>1465</v>
      </c>
    </row>
    <row r="363" spans="1:29" ht="14.25">
      <c r="A363" s="11" t="s">
        <v>87</v>
      </c>
      <c r="B363" t="s">
        <v>88</v>
      </c>
      <c r="C363" t="s">
        <v>89</v>
      </c>
      <c r="D363" t="s">
        <v>1497</v>
      </c>
      <c r="E363" t="s">
        <v>1498</v>
      </c>
      <c r="F363" s="2">
        <v>36272</v>
      </c>
      <c r="G363" s="10">
        <f t="shared" si="5"/>
        <v>1999</v>
      </c>
      <c r="H363" t="s">
        <v>90</v>
      </c>
      <c r="I363" t="s">
        <v>91</v>
      </c>
      <c r="J363">
        <v>12.31</v>
      </c>
      <c r="K363" t="s">
        <v>1457</v>
      </c>
      <c r="L363">
        <v>227</v>
      </c>
      <c r="M363" t="s">
        <v>1458</v>
      </c>
      <c r="N363" t="s">
        <v>92</v>
      </c>
      <c r="P363" t="s">
        <v>1138</v>
      </c>
      <c r="Q363" t="s">
        <v>1461</v>
      </c>
      <c r="R363" t="s">
        <v>1709</v>
      </c>
      <c r="S363">
        <v>0.61</v>
      </c>
      <c r="T363" t="s">
        <v>1503</v>
      </c>
      <c r="W363">
        <v>0.73</v>
      </c>
      <c r="X363" t="s">
        <v>1463</v>
      </c>
      <c r="Z363">
        <v>0.0027</v>
      </c>
      <c r="AA363" t="s">
        <v>1464</v>
      </c>
      <c r="AB363" t="s">
        <v>566</v>
      </c>
      <c r="AC363" t="s">
        <v>1465</v>
      </c>
    </row>
    <row r="364" spans="1:29" ht="14.25">
      <c r="A364" s="11" t="s">
        <v>73</v>
      </c>
      <c r="B364" t="s">
        <v>74</v>
      </c>
      <c r="C364" t="s">
        <v>74</v>
      </c>
      <c r="D364" t="s">
        <v>808</v>
      </c>
      <c r="E364" t="s">
        <v>1320</v>
      </c>
      <c r="F364" s="2">
        <v>36285</v>
      </c>
      <c r="G364" s="10">
        <f t="shared" si="5"/>
        <v>1999</v>
      </c>
      <c r="H364" t="s">
        <v>75</v>
      </c>
      <c r="I364" t="s">
        <v>1233</v>
      </c>
      <c r="J364">
        <v>12.31</v>
      </c>
      <c r="K364" t="s">
        <v>1457</v>
      </c>
      <c r="L364">
        <v>315</v>
      </c>
      <c r="M364" t="s">
        <v>1458</v>
      </c>
      <c r="N364" t="s">
        <v>77</v>
      </c>
      <c r="P364" t="s">
        <v>1138</v>
      </c>
      <c r="Q364" t="s">
        <v>1461</v>
      </c>
      <c r="R364" t="s">
        <v>2513</v>
      </c>
      <c r="S364">
        <v>0.0006</v>
      </c>
      <c r="T364" t="s">
        <v>1464</v>
      </c>
      <c r="Z364">
        <v>0.0006</v>
      </c>
      <c r="AA364" t="s">
        <v>1464</v>
      </c>
      <c r="AC364" t="s">
        <v>1465</v>
      </c>
    </row>
    <row r="365" spans="1:29" ht="14.25">
      <c r="A365" s="11" t="s">
        <v>73</v>
      </c>
      <c r="B365" t="s">
        <v>74</v>
      </c>
      <c r="C365" t="s">
        <v>74</v>
      </c>
      <c r="D365" t="s">
        <v>808</v>
      </c>
      <c r="E365" t="s">
        <v>1320</v>
      </c>
      <c r="F365" s="2">
        <v>36285</v>
      </c>
      <c r="G365" s="10">
        <f t="shared" si="5"/>
        <v>1999</v>
      </c>
      <c r="H365" t="s">
        <v>75</v>
      </c>
      <c r="I365" t="s">
        <v>641</v>
      </c>
      <c r="J365">
        <v>12.31</v>
      </c>
      <c r="K365" t="s">
        <v>1457</v>
      </c>
      <c r="L365">
        <v>362</v>
      </c>
      <c r="M365" t="s">
        <v>1458</v>
      </c>
      <c r="N365" t="s">
        <v>79</v>
      </c>
      <c r="P365" t="s">
        <v>1138</v>
      </c>
      <c r="Q365" t="s">
        <v>1461</v>
      </c>
      <c r="R365" t="s">
        <v>81</v>
      </c>
      <c r="S365">
        <v>0.0006</v>
      </c>
      <c r="T365" t="s">
        <v>1464</v>
      </c>
      <c r="Z365">
        <v>0.0006</v>
      </c>
      <c r="AA365" t="s">
        <v>1464</v>
      </c>
      <c r="AC365" t="s">
        <v>1465</v>
      </c>
    </row>
    <row r="366" spans="1:29" ht="14.25">
      <c r="A366" s="11" t="s">
        <v>52</v>
      </c>
      <c r="B366" t="s">
        <v>53</v>
      </c>
      <c r="C366" t="s">
        <v>54</v>
      </c>
      <c r="D366" t="s">
        <v>537</v>
      </c>
      <c r="E366" t="s">
        <v>538</v>
      </c>
      <c r="F366" s="2">
        <v>36496</v>
      </c>
      <c r="G366" s="10">
        <f t="shared" si="5"/>
        <v>1999</v>
      </c>
      <c r="I366" t="s">
        <v>55</v>
      </c>
      <c r="J366">
        <v>12.31</v>
      </c>
      <c r="K366" t="s">
        <v>1457</v>
      </c>
      <c r="L366">
        <v>230</v>
      </c>
      <c r="M366" t="s">
        <v>1458</v>
      </c>
      <c r="N366" t="s">
        <v>56</v>
      </c>
      <c r="P366" t="s">
        <v>1138</v>
      </c>
      <c r="Q366" t="s">
        <v>1461</v>
      </c>
      <c r="R366" t="s">
        <v>3272</v>
      </c>
      <c r="S366">
        <v>0.0006</v>
      </c>
      <c r="T366" t="s">
        <v>1464</v>
      </c>
      <c r="Z366">
        <v>0.0006</v>
      </c>
      <c r="AA366" t="s">
        <v>1464</v>
      </c>
      <c r="AC366" t="s">
        <v>1465</v>
      </c>
    </row>
    <row r="367" spans="1:29" ht="14.25">
      <c r="A367" s="11" t="s">
        <v>1265</v>
      </c>
      <c r="B367" t="s">
        <v>1266</v>
      </c>
      <c r="C367" t="s">
        <v>1267</v>
      </c>
      <c r="D367" t="s">
        <v>926</v>
      </c>
      <c r="E367" t="s">
        <v>927</v>
      </c>
      <c r="F367" s="2">
        <v>36606</v>
      </c>
      <c r="G367" s="10">
        <f t="shared" si="5"/>
        <v>2000</v>
      </c>
      <c r="H367" t="s">
        <v>273</v>
      </c>
      <c r="I367" t="s">
        <v>1269</v>
      </c>
      <c r="J367">
        <v>12.39</v>
      </c>
      <c r="K367" t="s">
        <v>1270</v>
      </c>
      <c r="L367">
        <v>140</v>
      </c>
      <c r="M367" t="s">
        <v>1458</v>
      </c>
      <c r="N367" t="s">
        <v>158</v>
      </c>
      <c r="P367" t="s">
        <v>1138</v>
      </c>
      <c r="Q367" t="s">
        <v>1468</v>
      </c>
      <c r="R367" t="s">
        <v>162</v>
      </c>
      <c r="AC367" t="s">
        <v>163</v>
      </c>
    </row>
    <row r="368" spans="1:29" ht="14.25">
      <c r="A368" s="11" t="s">
        <v>1265</v>
      </c>
      <c r="B368" t="s">
        <v>1266</v>
      </c>
      <c r="C368" t="s">
        <v>1267</v>
      </c>
      <c r="D368" t="s">
        <v>926</v>
      </c>
      <c r="E368" t="s">
        <v>927</v>
      </c>
      <c r="F368" s="2">
        <v>36606</v>
      </c>
      <c r="G368" s="10">
        <f t="shared" si="5"/>
        <v>2000</v>
      </c>
      <c r="H368" t="s">
        <v>273</v>
      </c>
      <c r="I368" t="s">
        <v>1272</v>
      </c>
      <c r="J368">
        <v>12.39</v>
      </c>
      <c r="K368" t="s">
        <v>1270</v>
      </c>
      <c r="L368">
        <v>165</v>
      </c>
      <c r="M368" t="s">
        <v>1458</v>
      </c>
      <c r="N368" t="s">
        <v>1273</v>
      </c>
      <c r="P368" t="s">
        <v>1138</v>
      </c>
      <c r="Q368" t="s">
        <v>1461</v>
      </c>
      <c r="R368" t="s">
        <v>168</v>
      </c>
      <c r="U368" t="s">
        <v>791</v>
      </c>
      <c r="AC368" t="s">
        <v>169</v>
      </c>
    </row>
    <row r="369" spans="1:29" ht="14.25">
      <c r="A369" s="11" t="s">
        <v>1275</v>
      </c>
      <c r="B369" t="s">
        <v>1276</v>
      </c>
      <c r="C369" t="s">
        <v>1277</v>
      </c>
      <c r="D369" t="s">
        <v>1497</v>
      </c>
      <c r="E369" t="s">
        <v>1498</v>
      </c>
      <c r="F369" s="2">
        <v>36669</v>
      </c>
      <c r="G369" s="10">
        <f t="shared" si="5"/>
        <v>2000</v>
      </c>
      <c r="I369" t="s">
        <v>1278</v>
      </c>
      <c r="J369">
        <v>12.39</v>
      </c>
      <c r="K369" t="s">
        <v>1279</v>
      </c>
      <c r="L369">
        <v>248</v>
      </c>
      <c r="M369" t="s">
        <v>1458</v>
      </c>
      <c r="P369" t="s">
        <v>1138</v>
      </c>
      <c r="Q369" t="s">
        <v>1468</v>
      </c>
      <c r="S369">
        <v>9.33</v>
      </c>
      <c r="T369" t="s">
        <v>1503</v>
      </c>
      <c r="W369">
        <v>12.26</v>
      </c>
      <c r="X369" t="s">
        <v>1463</v>
      </c>
      <c r="AC369" t="s">
        <v>1465</v>
      </c>
    </row>
    <row r="370" spans="1:29" ht="14.25">
      <c r="A370" s="11" t="s">
        <v>1275</v>
      </c>
      <c r="B370" t="s">
        <v>1276</v>
      </c>
      <c r="C370" t="s">
        <v>1277</v>
      </c>
      <c r="D370" t="s">
        <v>1497</v>
      </c>
      <c r="E370" t="s">
        <v>1498</v>
      </c>
      <c r="F370" s="2">
        <v>36669</v>
      </c>
      <c r="G370" s="10">
        <f t="shared" si="5"/>
        <v>2000</v>
      </c>
      <c r="I370" t="s">
        <v>1280</v>
      </c>
      <c r="J370">
        <v>12.39</v>
      </c>
      <c r="K370" t="s">
        <v>1279</v>
      </c>
      <c r="L370">
        <v>147.2</v>
      </c>
      <c r="M370" t="s">
        <v>1458</v>
      </c>
      <c r="P370" t="s">
        <v>1138</v>
      </c>
      <c r="Q370" t="s">
        <v>1468</v>
      </c>
      <c r="S370">
        <v>5.54</v>
      </c>
      <c r="T370" t="s">
        <v>1503</v>
      </c>
      <c r="W370">
        <v>7.28</v>
      </c>
      <c r="X370" t="s">
        <v>1463</v>
      </c>
      <c r="AC370" t="s">
        <v>1465</v>
      </c>
    </row>
    <row r="371" spans="1:29" ht="14.25">
      <c r="A371" s="11" t="s">
        <v>259</v>
      </c>
      <c r="B371" t="s">
        <v>260</v>
      </c>
      <c r="C371" t="s">
        <v>260</v>
      </c>
      <c r="D371" t="s">
        <v>886</v>
      </c>
      <c r="E371" t="s">
        <v>887</v>
      </c>
      <c r="F371" s="2">
        <v>36880</v>
      </c>
      <c r="G371" s="10">
        <f t="shared" si="5"/>
        <v>2000</v>
      </c>
      <c r="H371" t="s">
        <v>261</v>
      </c>
      <c r="I371" t="s">
        <v>262</v>
      </c>
      <c r="J371">
        <v>12.31</v>
      </c>
      <c r="K371" t="s">
        <v>1457</v>
      </c>
      <c r="L371">
        <v>125</v>
      </c>
      <c r="M371" t="s">
        <v>1458</v>
      </c>
      <c r="N371" t="s">
        <v>263</v>
      </c>
      <c r="P371" t="s">
        <v>1138</v>
      </c>
      <c r="Q371" t="s">
        <v>582</v>
      </c>
      <c r="R371" t="s">
        <v>264</v>
      </c>
      <c r="S371">
        <v>0.266</v>
      </c>
      <c r="T371" t="s">
        <v>1464</v>
      </c>
      <c r="W371">
        <v>33.3</v>
      </c>
      <c r="X371" t="s">
        <v>1503</v>
      </c>
      <c r="Z371">
        <v>0.266</v>
      </c>
      <c r="AA371" t="s">
        <v>1464</v>
      </c>
      <c r="AC371" t="s">
        <v>265</v>
      </c>
    </row>
    <row r="372" spans="1:29" ht="14.25">
      <c r="A372" s="11" t="s">
        <v>1537</v>
      </c>
      <c r="B372" t="s">
        <v>1538</v>
      </c>
      <c r="C372" t="s">
        <v>1539</v>
      </c>
      <c r="D372" t="s">
        <v>1497</v>
      </c>
      <c r="E372" t="s">
        <v>1498</v>
      </c>
      <c r="F372" s="2">
        <v>36986</v>
      </c>
      <c r="G372" s="10">
        <f t="shared" si="5"/>
        <v>2001</v>
      </c>
      <c r="H372" t="s">
        <v>257</v>
      </c>
      <c r="I372" t="s">
        <v>1281</v>
      </c>
      <c r="J372">
        <v>12.39</v>
      </c>
      <c r="K372" t="s">
        <v>1546</v>
      </c>
      <c r="L372">
        <v>238</v>
      </c>
      <c r="M372" t="s">
        <v>1458</v>
      </c>
      <c r="N372" t="s">
        <v>1282</v>
      </c>
      <c r="P372" t="s">
        <v>1138</v>
      </c>
      <c r="Q372" t="s">
        <v>1468</v>
      </c>
      <c r="R372" t="s">
        <v>1502</v>
      </c>
      <c r="S372">
        <v>1.1</v>
      </c>
      <c r="T372" t="s">
        <v>1503</v>
      </c>
      <c r="W372">
        <v>0.17</v>
      </c>
      <c r="X372" t="s">
        <v>1463</v>
      </c>
      <c r="Z372">
        <v>0.005</v>
      </c>
      <c r="AA372" t="s">
        <v>1464</v>
      </c>
      <c r="AB372" t="s">
        <v>258</v>
      </c>
      <c r="AC372" t="s">
        <v>1465</v>
      </c>
    </row>
    <row r="373" spans="1:29" ht="14.25">
      <c r="A373" s="11" t="s">
        <v>251</v>
      </c>
      <c r="B373" t="s">
        <v>252</v>
      </c>
      <c r="C373" t="s">
        <v>252</v>
      </c>
      <c r="D373" t="s">
        <v>1217</v>
      </c>
      <c r="E373" t="s">
        <v>1218</v>
      </c>
      <c r="F373" s="2">
        <v>37049</v>
      </c>
      <c r="G373" s="10">
        <f t="shared" si="5"/>
        <v>2001</v>
      </c>
      <c r="I373" t="s">
        <v>593</v>
      </c>
      <c r="J373">
        <v>12.31</v>
      </c>
      <c r="K373" t="s">
        <v>1457</v>
      </c>
      <c r="L373">
        <v>124.6</v>
      </c>
      <c r="M373" t="s">
        <v>1458</v>
      </c>
      <c r="N373" t="s">
        <v>253</v>
      </c>
      <c r="P373" t="s">
        <v>1138</v>
      </c>
      <c r="Q373" t="s">
        <v>1461</v>
      </c>
      <c r="R373" t="s">
        <v>254</v>
      </c>
      <c r="S373">
        <v>0.006</v>
      </c>
      <c r="T373" t="s">
        <v>1464</v>
      </c>
      <c r="W373">
        <v>0.7</v>
      </c>
      <c r="X373" t="s">
        <v>1503</v>
      </c>
      <c r="Z373">
        <v>0.006</v>
      </c>
      <c r="AA373" t="s">
        <v>1464</v>
      </c>
      <c r="AC373" t="s">
        <v>1465</v>
      </c>
    </row>
    <row r="374" spans="1:29" ht="14.25">
      <c r="A374" s="11" t="s">
        <v>239</v>
      </c>
      <c r="B374" t="s">
        <v>3466</v>
      </c>
      <c r="C374" t="s">
        <v>3467</v>
      </c>
      <c r="D374" t="s">
        <v>989</v>
      </c>
      <c r="E374" t="s">
        <v>990</v>
      </c>
      <c r="F374" s="2">
        <v>37118</v>
      </c>
      <c r="G374" s="10">
        <f t="shared" si="5"/>
        <v>2001</v>
      </c>
      <c r="H374" t="s">
        <v>240</v>
      </c>
      <c r="I374" t="s">
        <v>1725</v>
      </c>
      <c r="J374">
        <v>12.31</v>
      </c>
      <c r="K374" t="s">
        <v>1457</v>
      </c>
      <c r="L374">
        <v>20</v>
      </c>
      <c r="M374" t="s">
        <v>1458</v>
      </c>
      <c r="N374" t="s">
        <v>241</v>
      </c>
      <c r="P374" t="s">
        <v>1138</v>
      </c>
      <c r="Q374" t="s">
        <v>1461</v>
      </c>
      <c r="R374" t="s">
        <v>242</v>
      </c>
      <c r="S374">
        <v>0.0006</v>
      </c>
      <c r="T374" t="s">
        <v>1464</v>
      </c>
      <c r="Z374">
        <v>0.0006</v>
      </c>
      <c r="AA374" t="s">
        <v>1464</v>
      </c>
      <c r="AC374" t="s">
        <v>1465</v>
      </c>
    </row>
    <row r="375" spans="1:29" ht="14.25">
      <c r="A375" s="11" t="s">
        <v>233</v>
      </c>
      <c r="B375" t="s">
        <v>234</v>
      </c>
      <c r="C375" t="s">
        <v>234</v>
      </c>
      <c r="D375" t="s">
        <v>808</v>
      </c>
      <c r="E375" t="s">
        <v>1320</v>
      </c>
      <c r="F375" s="2">
        <v>37173</v>
      </c>
      <c r="G375" s="10">
        <f t="shared" si="5"/>
        <v>2001</v>
      </c>
      <c r="H375" t="s">
        <v>235</v>
      </c>
      <c r="I375" t="s">
        <v>2491</v>
      </c>
      <c r="J375">
        <v>12.31</v>
      </c>
      <c r="K375" t="s">
        <v>1457</v>
      </c>
      <c r="L375">
        <v>122</v>
      </c>
      <c r="M375" t="s">
        <v>1458</v>
      </c>
      <c r="N375" t="s">
        <v>236</v>
      </c>
      <c r="P375" t="s">
        <v>1138</v>
      </c>
      <c r="Q375" t="s">
        <v>1461</v>
      </c>
      <c r="R375" t="s">
        <v>238</v>
      </c>
      <c r="S375">
        <v>0.006</v>
      </c>
      <c r="T375" t="s">
        <v>1464</v>
      </c>
      <c r="Z375">
        <v>0.006</v>
      </c>
      <c r="AA375" t="s">
        <v>1464</v>
      </c>
      <c r="AC375" t="s">
        <v>1465</v>
      </c>
    </row>
    <row r="376" spans="1:29" ht="14.25">
      <c r="A376" s="11" t="s">
        <v>228</v>
      </c>
      <c r="B376" t="s">
        <v>229</v>
      </c>
      <c r="C376" t="s">
        <v>230</v>
      </c>
      <c r="D376" t="s">
        <v>808</v>
      </c>
      <c r="E376" t="s">
        <v>1320</v>
      </c>
      <c r="F376" s="2">
        <v>37174</v>
      </c>
      <c r="G376" s="10">
        <f t="shared" si="5"/>
        <v>2001</v>
      </c>
      <c r="H376" t="s">
        <v>2043</v>
      </c>
      <c r="I376" t="s">
        <v>231</v>
      </c>
      <c r="J376">
        <v>12.31</v>
      </c>
      <c r="K376" t="s">
        <v>1457</v>
      </c>
      <c r="L376">
        <v>225</v>
      </c>
      <c r="M376" t="s">
        <v>1458</v>
      </c>
      <c r="P376" t="s">
        <v>1138</v>
      </c>
      <c r="Q376" t="s">
        <v>1461</v>
      </c>
      <c r="R376" t="s">
        <v>3175</v>
      </c>
      <c r="S376">
        <v>0.0006</v>
      </c>
      <c r="T376" t="s">
        <v>1464</v>
      </c>
      <c r="Z376">
        <v>0.0006</v>
      </c>
      <c r="AA376" t="s">
        <v>1464</v>
      </c>
      <c r="AC376" t="s">
        <v>1465</v>
      </c>
    </row>
    <row r="377" spans="1:29" ht="14.25">
      <c r="A377" s="11" t="s">
        <v>901</v>
      </c>
      <c r="B377" t="s">
        <v>902</v>
      </c>
      <c r="C377" t="s">
        <v>902</v>
      </c>
      <c r="D377" t="s">
        <v>871</v>
      </c>
      <c r="E377" t="s">
        <v>872</v>
      </c>
      <c r="F377" s="2">
        <v>37188</v>
      </c>
      <c r="G377" s="10">
        <f t="shared" si="5"/>
        <v>2001</v>
      </c>
      <c r="H377" t="s">
        <v>903</v>
      </c>
      <c r="I377" t="s">
        <v>1204</v>
      </c>
      <c r="J377">
        <v>12.31</v>
      </c>
      <c r="K377" t="s">
        <v>1457</v>
      </c>
      <c r="L377">
        <v>120</v>
      </c>
      <c r="M377" t="s">
        <v>1458</v>
      </c>
      <c r="P377" t="s">
        <v>1138</v>
      </c>
      <c r="Q377" t="s">
        <v>1461</v>
      </c>
      <c r="R377" t="s">
        <v>2566</v>
      </c>
      <c r="S377">
        <v>0.514</v>
      </c>
      <c r="T377" t="s">
        <v>1503</v>
      </c>
      <c r="W377">
        <v>0.926</v>
      </c>
      <c r="X377" t="s">
        <v>1463</v>
      </c>
      <c r="Z377">
        <v>0.0043</v>
      </c>
      <c r="AA377" t="s">
        <v>1464</v>
      </c>
      <c r="AC377" t="s">
        <v>1465</v>
      </c>
    </row>
    <row r="378" spans="1:29" ht="14.25">
      <c r="A378" s="11" t="s">
        <v>216</v>
      </c>
      <c r="B378" t="s">
        <v>217</v>
      </c>
      <c r="C378" t="s">
        <v>218</v>
      </c>
      <c r="D378" t="s">
        <v>219</v>
      </c>
      <c r="E378" t="s">
        <v>220</v>
      </c>
      <c r="F378" s="2">
        <v>37193</v>
      </c>
      <c r="G378" s="10">
        <f t="shared" si="5"/>
        <v>2001</v>
      </c>
      <c r="H378" t="s">
        <v>221</v>
      </c>
      <c r="I378" t="s">
        <v>641</v>
      </c>
      <c r="J378">
        <v>12.31</v>
      </c>
      <c r="K378" t="s">
        <v>1457</v>
      </c>
      <c r="L378">
        <v>211</v>
      </c>
      <c r="M378" t="s">
        <v>1458</v>
      </c>
      <c r="N378" t="s">
        <v>222</v>
      </c>
      <c r="P378" t="s">
        <v>1138</v>
      </c>
      <c r="Q378" t="s">
        <v>1461</v>
      </c>
      <c r="R378" t="s">
        <v>224</v>
      </c>
      <c r="AB378" t="s">
        <v>3295</v>
      </c>
      <c r="AC378" t="s">
        <v>226</v>
      </c>
    </row>
    <row r="379" spans="1:29" ht="14.25">
      <c r="A379" s="11" t="s">
        <v>561</v>
      </c>
      <c r="B379" t="s">
        <v>562</v>
      </c>
      <c r="C379" t="s">
        <v>562</v>
      </c>
      <c r="D379" t="s">
        <v>1497</v>
      </c>
      <c r="E379" t="s">
        <v>1498</v>
      </c>
      <c r="F379" s="2">
        <v>37329</v>
      </c>
      <c r="G379" s="10">
        <f t="shared" si="5"/>
        <v>2002</v>
      </c>
      <c r="H379" t="s">
        <v>198</v>
      </c>
      <c r="I379" t="s">
        <v>1285</v>
      </c>
      <c r="J379">
        <v>12.39</v>
      </c>
      <c r="L379">
        <v>245</v>
      </c>
      <c r="M379" t="s">
        <v>1458</v>
      </c>
      <c r="N379" t="s">
        <v>1286</v>
      </c>
      <c r="P379" t="s">
        <v>1138</v>
      </c>
      <c r="Q379" t="s">
        <v>1461</v>
      </c>
      <c r="R379" t="s">
        <v>199</v>
      </c>
      <c r="S379">
        <v>6.3</v>
      </c>
      <c r="T379" t="s">
        <v>1503</v>
      </c>
      <c r="W379">
        <v>27.6</v>
      </c>
      <c r="X379" t="s">
        <v>1463</v>
      </c>
      <c r="Z379">
        <v>0.026</v>
      </c>
      <c r="AA379" t="s">
        <v>1464</v>
      </c>
      <c r="AB379" t="s">
        <v>566</v>
      </c>
      <c r="AC379" t="s">
        <v>1465</v>
      </c>
    </row>
    <row r="380" spans="1:29" ht="14.25">
      <c r="A380" s="11" t="s">
        <v>561</v>
      </c>
      <c r="B380" t="s">
        <v>562</v>
      </c>
      <c r="C380" t="s">
        <v>562</v>
      </c>
      <c r="D380" t="s">
        <v>1497</v>
      </c>
      <c r="E380" t="s">
        <v>1498</v>
      </c>
      <c r="F380" s="2">
        <v>37329</v>
      </c>
      <c r="G380" s="10">
        <f t="shared" si="5"/>
        <v>2002</v>
      </c>
      <c r="H380" t="s">
        <v>198</v>
      </c>
      <c r="I380" t="s">
        <v>1287</v>
      </c>
      <c r="J380">
        <v>12.39</v>
      </c>
      <c r="L380">
        <v>121.74</v>
      </c>
      <c r="M380" t="s">
        <v>1458</v>
      </c>
      <c r="N380" t="s">
        <v>1288</v>
      </c>
      <c r="P380" t="s">
        <v>1138</v>
      </c>
      <c r="Q380" t="s">
        <v>1461</v>
      </c>
      <c r="R380" t="s">
        <v>199</v>
      </c>
      <c r="S380">
        <v>3.1</v>
      </c>
      <c r="T380" t="s">
        <v>1503</v>
      </c>
      <c r="W380">
        <v>13.7</v>
      </c>
      <c r="X380" t="s">
        <v>1463</v>
      </c>
      <c r="Z380">
        <v>0.025</v>
      </c>
      <c r="AA380" t="s">
        <v>1464</v>
      </c>
      <c r="AB380" t="s">
        <v>566</v>
      </c>
      <c r="AC380" t="s">
        <v>1465</v>
      </c>
    </row>
    <row r="381" spans="1:29" ht="14.25">
      <c r="A381" s="11" t="s">
        <v>561</v>
      </c>
      <c r="B381" t="s">
        <v>562</v>
      </c>
      <c r="C381" t="s">
        <v>562</v>
      </c>
      <c r="D381" t="s">
        <v>1497</v>
      </c>
      <c r="E381" t="s">
        <v>1498</v>
      </c>
      <c r="F381" s="2">
        <v>37329</v>
      </c>
      <c r="G381" s="10">
        <f t="shared" si="5"/>
        <v>2002</v>
      </c>
      <c r="H381" t="s">
        <v>198</v>
      </c>
      <c r="I381" t="s">
        <v>1291</v>
      </c>
      <c r="J381">
        <v>12.39</v>
      </c>
      <c r="L381">
        <v>104.25</v>
      </c>
      <c r="M381" t="s">
        <v>1458</v>
      </c>
      <c r="N381" t="s">
        <v>1292</v>
      </c>
      <c r="P381" t="s">
        <v>1138</v>
      </c>
      <c r="Q381" t="s">
        <v>1461</v>
      </c>
      <c r="R381" t="s">
        <v>199</v>
      </c>
      <c r="S381">
        <v>2.7</v>
      </c>
      <c r="T381" t="s">
        <v>1503</v>
      </c>
      <c r="W381">
        <v>11.7</v>
      </c>
      <c r="X381" t="s">
        <v>1463</v>
      </c>
      <c r="Z381">
        <v>0.026</v>
      </c>
      <c r="AA381" t="s">
        <v>1464</v>
      </c>
      <c r="AB381" t="s">
        <v>566</v>
      </c>
      <c r="AC381" t="s">
        <v>1465</v>
      </c>
    </row>
    <row r="382" spans="1:29" ht="14.25">
      <c r="A382" s="11" t="s">
        <v>561</v>
      </c>
      <c r="B382" t="s">
        <v>562</v>
      </c>
      <c r="C382" t="s">
        <v>562</v>
      </c>
      <c r="D382" t="s">
        <v>1497</v>
      </c>
      <c r="E382" t="s">
        <v>1498</v>
      </c>
      <c r="F382" s="2">
        <v>37329</v>
      </c>
      <c r="G382" s="10">
        <f t="shared" si="5"/>
        <v>2002</v>
      </c>
      <c r="H382" t="s">
        <v>198</v>
      </c>
      <c r="I382" t="s">
        <v>1294</v>
      </c>
      <c r="J382">
        <v>12.39</v>
      </c>
      <c r="L382">
        <v>226.42</v>
      </c>
      <c r="M382" t="s">
        <v>1458</v>
      </c>
      <c r="N382" t="s">
        <v>1295</v>
      </c>
      <c r="P382" t="s">
        <v>1138</v>
      </c>
      <c r="Q382" t="s">
        <v>1461</v>
      </c>
      <c r="R382" t="s">
        <v>206</v>
      </c>
      <c r="S382">
        <v>5.8</v>
      </c>
      <c r="T382" t="s">
        <v>1503</v>
      </c>
      <c r="W382">
        <v>25.5</v>
      </c>
      <c r="X382" t="s">
        <v>1463</v>
      </c>
      <c r="Z382">
        <v>0.026</v>
      </c>
      <c r="AA382" t="s">
        <v>1464</v>
      </c>
      <c r="AB382" t="s">
        <v>566</v>
      </c>
      <c r="AC382" t="s">
        <v>1465</v>
      </c>
    </row>
    <row r="383" spans="1:29" ht="14.25">
      <c r="A383" s="11" t="s">
        <v>186</v>
      </c>
      <c r="B383" t="s">
        <v>187</v>
      </c>
      <c r="C383" t="s">
        <v>188</v>
      </c>
      <c r="D383" t="s">
        <v>1497</v>
      </c>
      <c r="E383" t="s">
        <v>189</v>
      </c>
      <c r="F383" s="2">
        <v>37341</v>
      </c>
      <c r="G383" s="10">
        <f t="shared" si="5"/>
        <v>2002</v>
      </c>
      <c r="I383" t="s">
        <v>1204</v>
      </c>
      <c r="J383">
        <v>12.31</v>
      </c>
      <c r="K383" t="s">
        <v>1457</v>
      </c>
      <c r="L383">
        <v>155</v>
      </c>
      <c r="M383" t="s">
        <v>1458</v>
      </c>
      <c r="P383" t="s">
        <v>1138</v>
      </c>
      <c r="Q383" t="s">
        <v>1468</v>
      </c>
      <c r="S383">
        <v>0.843</v>
      </c>
      <c r="T383" t="s">
        <v>1503</v>
      </c>
      <c r="Z383">
        <v>0.005</v>
      </c>
      <c r="AA383" t="s">
        <v>1464</v>
      </c>
      <c r="AC383" t="s">
        <v>1465</v>
      </c>
    </row>
    <row r="384" spans="1:29" ht="14.25">
      <c r="A384" s="11" t="s">
        <v>179</v>
      </c>
      <c r="B384" t="s">
        <v>180</v>
      </c>
      <c r="C384" t="s">
        <v>180</v>
      </c>
      <c r="D384" t="s">
        <v>871</v>
      </c>
      <c r="E384" t="s">
        <v>872</v>
      </c>
      <c r="F384" s="2">
        <v>37343</v>
      </c>
      <c r="G384" s="10">
        <f t="shared" si="5"/>
        <v>2002</v>
      </c>
      <c r="H384" t="s">
        <v>903</v>
      </c>
      <c r="I384" t="s">
        <v>1204</v>
      </c>
      <c r="J384">
        <v>12.31</v>
      </c>
      <c r="K384" t="s">
        <v>1457</v>
      </c>
      <c r="L384">
        <v>200</v>
      </c>
      <c r="M384" t="s">
        <v>1458</v>
      </c>
      <c r="N384" t="s">
        <v>183</v>
      </c>
      <c r="P384" t="s">
        <v>1138</v>
      </c>
      <c r="Q384" t="s">
        <v>1468</v>
      </c>
      <c r="R384" t="s">
        <v>878</v>
      </c>
      <c r="S384">
        <v>0.8</v>
      </c>
      <c r="T384" t="s">
        <v>1503</v>
      </c>
      <c r="Z384">
        <v>0.004</v>
      </c>
      <c r="AA384" t="s">
        <v>1464</v>
      </c>
      <c r="AC384" t="s">
        <v>182</v>
      </c>
    </row>
    <row r="385" spans="1:29" ht="14.25">
      <c r="A385" s="11" t="s">
        <v>1210</v>
      </c>
      <c r="B385" t="s">
        <v>1200</v>
      </c>
      <c r="C385" t="s">
        <v>1211</v>
      </c>
      <c r="D385" t="s">
        <v>1453</v>
      </c>
      <c r="E385" t="s">
        <v>1454</v>
      </c>
      <c r="F385" s="2">
        <v>37711</v>
      </c>
      <c r="G385" s="10">
        <f t="shared" si="5"/>
        <v>2003</v>
      </c>
      <c r="I385" t="s">
        <v>1212</v>
      </c>
      <c r="J385">
        <v>12.31</v>
      </c>
      <c r="K385" t="s">
        <v>1457</v>
      </c>
      <c r="L385">
        <v>150</v>
      </c>
      <c r="M385" t="s">
        <v>1458</v>
      </c>
      <c r="N385" t="s">
        <v>1213</v>
      </c>
      <c r="P385" t="s">
        <v>1138</v>
      </c>
      <c r="Q385" t="s">
        <v>1461</v>
      </c>
      <c r="R385" t="s">
        <v>379</v>
      </c>
      <c r="S385">
        <v>0.1</v>
      </c>
      <c r="T385" t="s">
        <v>1503</v>
      </c>
      <c r="U385" t="s">
        <v>380</v>
      </c>
      <c r="Z385">
        <v>0.001</v>
      </c>
      <c r="AA385" t="s">
        <v>1464</v>
      </c>
      <c r="AC385" t="s">
        <v>1465</v>
      </c>
    </row>
    <row r="386" spans="1:29" ht="14.25">
      <c r="A386" s="11" t="s">
        <v>1199</v>
      </c>
      <c r="B386" t="s">
        <v>1200</v>
      </c>
      <c r="C386" t="s">
        <v>1201</v>
      </c>
      <c r="D386" t="s">
        <v>1453</v>
      </c>
      <c r="E386" t="s">
        <v>1454</v>
      </c>
      <c r="F386" s="2">
        <v>37711</v>
      </c>
      <c r="G386" s="10">
        <f aca="true" t="shared" si="6" ref="G386:G449">YEAR(F386)</f>
        <v>2003</v>
      </c>
      <c r="H386" t="s">
        <v>1202</v>
      </c>
      <c r="I386" t="s">
        <v>1324</v>
      </c>
      <c r="J386">
        <v>12.31</v>
      </c>
      <c r="K386" t="s">
        <v>1457</v>
      </c>
      <c r="L386">
        <v>150.6</v>
      </c>
      <c r="M386" t="s">
        <v>1458</v>
      </c>
      <c r="N386" t="s">
        <v>1325</v>
      </c>
      <c r="P386" t="s">
        <v>1138</v>
      </c>
      <c r="Q386" t="s">
        <v>1461</v>
      </c>
      <c r="R386" t="s">
        <v>1709</v>
      </c>
      <c r="S386">
        <v>0.1</v>
      </c>
      <c r="T386" t="s">
        <v>1503</v>
      </c>
      <c r="Z386">
        <v>0.0007</v>
      </c>
      <c r="AA386" t="s">
        <v>1464</v>
      </c>
      <c r="AB386" t="s">
        <v>1482</v>
      </c>
      <c r="AC386" t="s">
        <v>1465</v>
      </c>
    </row>
    <row r="387" spans="1:29" ht="14.25">
      <c r="A387" s="11" t="s">
        <v>1335</v>
      </c>
      <c r="B387" t="s">
        <v>1336</v>
      </c>
      <c r="C387" t="s">
        <v>1337</v>
      </c>
      <c r="D387" t="s">
        <v>1510</v>
      </c>
      <c r="E387" t="s">
        <v>1511</v>
      </c>
      <c r="F387" s="2">
        <v>37897</v>
      </c>
      <c r="G387" s="10">
        <f t="shared" si="6"/>
        <v>2003</v>
      </c>
      <c r="H387" t="s">
        <v>360</v>
      </c>
      <c r="I387" t="s">
        <v>1338</v>
      </c>
      <c r="J387">
        <v>12.39</v>
      </c>
      <c r="K387" t="s">
        <v>1514</v>
      </c>
      <c r="L387">
        <v>138.12</v>
      </c>
      <c r="M387" t="s">
        <v>1458</v>
      </c>
      <c r="N387" t="s">
        <v>1339</v>
      </c>
      <c r="P387" t="s">
        <v>1138</v>
      </c>
      <c r="Q387" t="s">
        <v>1461</v>
      </c>
      <c r="R387" t="s">
        <v>361</v>
      </c>
      <c r="S387">
        <v>3.1</v>
      </c>
      <c r="T387" t="s">
        <v>1503</v>
      </c>
      <c r="U387" t="s">
        <v>1517</v>
      </c>
      <c r="V387" t="s">
        <v>505</v>
      </c>
      <c r="W387">
        <v>13.56</v>
      </c>
      <c r="X387" t="s">
        <v>1463</v>
      </c>
      <c r="Y387" t="s">
        <v>1519</v>
      </c>
      <c r="Z387">
        <v>0.0269</v>
      </c>
      <c r="AA387" t="s">
        <v>1464</v>
      </c>
      <c r="AB387" t="s">
        <v>685</v>
      </c>
      <c r="AC387" t="s">
        <v>1465</v>
      </c>
    </row>
    <row r="388" spans="1:29" ht="14.25">
      <c r="A388" s="11" t="s">
        <v>1341</v>
      </c>
      <c r="B388" t="s">
        <v>1342</v>
      </c>
      <c r="C388" t="s">
        <v>1343</v>
      </c>
      <c r="D388" t="s">
        <v>1244</v>
      </c>
      <c r="E388" t="s">
        <v>1245</v>
      </c>
      <c r="F388" s="2">
        <v>37903</v>
      </c>
      <c r="G388" s="10">
        <f t="shared" si="6"/>
        <v>2003</v>
      </c>
      <c r="H388" t="s">
        <v>1344</v>
      </c>
      <c r="I388" t="s">
        <v>1345</v>
      </c>
      <c r="J388">
        <v>12.39</v>
      </c>
      <c r="K388" t="s">
        <v>1279</v>
      </c>
      <c r="L388">
        <v>147</v>
      </c>
      <c r="M388" t="s">
        <v>1458</v>
      </c>
      <c r="N388" t="s">
        <v>1346</v>
      </c>
      <c r="P388" t="s">
        <v>1138</v>
      </c>
      <c r="Q388" t="s">
        <v>1461</v>
      </c>
      <c r="R388" t="s">
        <v>357</v>
      </c>
      <c r="S388">
        <v>46.22</v>
      </c>
      <c r="T388" t="s">
        <v>1503</v>
      </c>
      <c r="W388">
        <v>202.5</v>
      </c>
      <c r="X388" t="s">
        <v>1463</v>
      </c>
      <c r="Z388">
        <v>0.3</v>
      </c>
      <c r="AA388" t="s">
        <v>1464</v>
      </c>
      <c r="AB388" t="s">
        <v>1347</v>
      </c>
      <c r="AC388" t="s">
        <v>1348</v>
      </c>
    </row>
    <row r="389" spans="1:29" ht="14.25">
      <c r="A389" s="11" t="s">
        <v>1341</v>
      </c>
      <c r="B389" t="s">
        <v>1342</v>
      </c>
      <c r="C389" t="s">
        <v>1343</v>
      </c>
      <c r="D389" t="s">
        <v>1244</v>
      </c>
      <c r="E389" t="s">
        <v>1245</v>
      </c>
      <c r="F389" s="2">
        <v>37903</v>
      </c>
      <c r="G389" s="10">
        <f t="shared" si="6"/>
        <v>2003</v>
      </c>
      <c r="H389" t="s">
        <v>1344</v>
      </c>
      <c r="I389" t="s">
        <v>1349</v>
      </c>
      <c r="J389">
        <v>12.39</v>
      </c>
      <c r="K389" t="s">
        <v>1279</v>
      </c>
      <c r="L389">
        <v>116</v>
      </c>
      <c r="M389" t="s">
        <v>1458</v>
      </c>
      <c r="N389" t="s">
        <v>1350</v>
      </c>
      <c r="P389" t="s">
        <v>1138</v>
      </c>
      <c r="Q389" t="s">
        <v>1461</v>
      </c>
      <c r="R389" t="s">
        <v>359</v>
      </c>
      <c r="S389">
        <v>2.71</v>
      </c>
      <c r="T389" t="s">
        <v>1503</v>
      </c>
      <c r="W389">
        <v>11.9</v>
      </c>
      <c r="X389" t="s">
        <v>1463</v>
      </c>
      <c r="Z389">
        <v>0.023</v>
      </c>
      <c r="AA389" t="s">
        <v>1464</v>
      </c>
      <c r="AB389" t="s">
        <v>1347</v>
      </c>
      <c r="AC389" t="s">
        <v>1348</v>
      </c>
    </row>
    <row r="390" spans="1:29" ht="14.25">
      <c r="A390" s="11" t="s">
        <v>326</v>
      </c>
      <c r="B390" t="s">
        <v>327</v>
      </c>
      <c r="C390" t="s">
        <v>328</v>
      </c>
      <c r="D390" t="s">
        <v>2522</v>
      </c>
      <c r="E390" t="s">
        <v>2523</v>
      </c>
      <c r="F390" s="2">
        <v>38048</v>
      </c>
      <c r="G390" s="10">
        <f t="shared" si="6"/>
        <v>2004</v>
      </c>
      <c r="H390" t="s">
        <v>329</v>
      </c>
      <c r="I390" t="s">
        <v>1204</v>
      </c>
      <c r="J390">
        <v>12.31</v>
      </c>
      <c r="K390" t="s">
        <v>1457</v>
      </c>
      <c r="L390">
        <v>225</v>
      </c>
      <c r="M390" t="s">
        <v>1526</v>
      </c>
      <c r="N390" t="s">
        <v>332</v>
      </c>
      <c r="P390" t="s">
        <v>1138</v>
      </c>
      <c r="Q390" t="s">
        <v>1461</v>
      </c>
      <c r="R390" t="s">
        <v>338</v>
      </c>
      <c r="S390">
        <v>0.004</v>
      </c>
      <c r="T390" t="s">
        <v>1503</v>
      </c>
      <c r="U390" t="s">
        <v>331</v>
      </c>
      <c r="V390" t="s">
        <v>506</v>
      </c>
      <c r="Z390">
        <v>1.8</v>
      </c>
      <c r="AA390" t="s">
        <v>339</v>
      </c>
      <c r="AB390" t="s">
        <v>331</v>
      </c>
      <c r="AC390" t="s">
        <v>334</v>
      </c>
    </row>
    <row r="391" spans="1:29" ht="14.25">
      <c r="A391" s="11" t="s">
        <v>1370</v>
      </c>
      <c r="B391" t="s">
        <v>1371</v>
      </c>
      <c r="C391" t="s">
        <v>1372</v>
      </c>
      <c r="D391" t="s">
        <v>909</v>
      </c>
      <c r="E391" t="s">
        <v>1373</v>
      </c>
      <c r="F391" s="2">
        <v>38134</v>
      </c>
      <c r="G391" s="10">
        <f t="shared" si="6"/>
        <v>2004</v>
      </c>
      <c r="H391" t="s">
        <v>1374</v>
      </c>
      <c r="I391" t="s">
        <v>1375</v>
      </c>
      <c r="J391">
        <v>12.31</v>
      </c>
      <c r="K391" t="s">
        <v>1457</v>
      </c>
      <c r="L391">
        <v>238</v>
      </c>
      <c r="M391" t="s">
        <v>1458</v>
      </c>
      <c r="N391" t="s">
        <v>1376</v>
      </c>
      <c r="P391" t="s">
        <v>1138</v>
      </c>
      <c r="Q391" t="s">
        <v>1468</v>
      </c>
      <c r="S391">
        <v>1.6</v>
      </c>
      <c r="T391" t="s">
        <v>1464</v>
      </c>
      <c r="V391" t="s">
        <v>506</v>
      </c>
      <c r="W391">
        <v>2758</v>
      </c>
      <c r="X391" t="s">
        <v>1463</v>
      </c>
      <c r="Y391" t="s">
        <v>1378</v>
      </c>
      <c r="Z391">
        <v>1.6</v>
      </c>
      <c r="AA391" t="s">
        <v>1464</v>
      </c>
      <c r="AC391" t="s">
        <v>1465</v>
      </c>
    </row>
    <row r="392" spans="1:29" ht="14.25">
      <c r="A392" s="11" t="s">
        <v>766</v>
      </c>
      <c r="B392" t="s">
        <v>767</v>
      </c>
      <c r="C392" t="s">
        <v>768</v>
      </c>
      <c r="D392" t="s">
        <v>769</v>
      </c>
      <c r="E392" t="s">
        <v>770</v>
      </c>
      <c r="F392" s="2">
        <v>38279</v>
      </c>
      <c r="G392" s="10">
        <f t="shared" si="6"/>
        <v>2004</v>
      </c>
      <c r="H392" t="s">
        <v>771</v>
      </c>
      <c r="I392" t="s">
        <v>1379</v>
      </c>
      <c r="J392">
        <v>12.31</v>
      </c>
      <c r="K392" t="s">
        <v>1457</v>
      </c>
      <c r="L392">
        <v>229.8</v>
      </c>
      <c r="M392" t="s">
        <v>1458</v>
      </c>
      <c r="N392" t="s">
        <v>297</v>
      </c>
      <c r="P392" t="s">
        <v>1138</v>
      </c>
      <c r="Q392" t="s">
        <v>1461</v>
      </c>
      <c r="R392" t="s">
        <v>1457</v>
      </c>
      <c r="S392">
        <v>0.0006</v>
      </c>
      <c r="T392" t="s">
        <v>1464</v>
      </c>
      <c r="U392" t="s">
        <v>300</v>
      </c>
      <c r="V392" t="s">
        <v>528</v>
      </c>
      <c r="W392">
        <v>0.14</v>
      </c>
      <c r="X392" t="s">
        <v>1503</v>
      </c>
      <c r="AC392" t="s">
        <v>1465</v>
      </c>
    </row>
    <row r="393" spans="1:29" ht="14.25">
      <c r="A393" s="11" t="s">
        <v>611</v>
      </c>
      <c r="B393" t="s">
        <v>612</v>
      </c>
      <c r="C393" t="s">
        <v>613</v>
      </c>
      <c r="D393" t="s">
        <v>614</v>
      </c>
      <c r="E393" t="s">
        <v>615</v>
      </c>
      <c r="F393" s="2">
        <v>38456</v>
      </c>
      <c r="G393" s="10">
        <f t="shared" si="6"/>
        <v>2005</v>
      </c>
      <c r="H393" t="s">
        <v>616</v>
      </c>
      <c r="I393" t="s">
        <v>1383</v>
      </c>
      <c r="J393">
        <v>12.39</v>
      </c>
      <c r="K393" t="s">
        <v>1384</v>
      </c>
      <c r="L393">
        <v>101</v>
      </c>
      <c r="M393" t="s">
        <v>1458</v>
      </c>
      <c r="N393" t="s">
        <v>1385</v>
      </c>
      <c r="P393" t="s">
        <v>1138</v>
      </c>
      <c r="Q393" t="s">
        <v>1468</v>
      </c>
      <c r="S393">
        <v>35</v>
      </c>
      <c r="T393" t="s">
        <v>2808</v>
      </c>
      <c r="U393" t="s">
        <v>426</v>
      </c>
      <c r="V393" t="s">
        <v>528</v>
      </c>
      <c r="AB393" t="s">
        <v>586</v>
      </c>
      <c r="AC393" t="s">
        <v>427</v>
      </c>
    </row>
    <row r="394" spans="1:29" ht="14.25">
      <c r="A394" s="11" t="s">
        <v>611</v>
      </c>
      <c r="B394" t="s">
        <v>612</v>
      </c>
      <c r="C394" t="s">
        <v>613</v>
      </c>
      <c r="D394" t="s">
        <v>614</v>
      </c>
      <c r="E394" t="s">
        <v>615</v>
      </c>
      <c r="F394" s="2">
        <v>38456</v>
      </c>
      <c r="G394" s="10">
        <f t="shared" si="6"/>
        <v>2005</v>
      </c>
      <c r="H394" t="s">
        <v>616</v>
      </c>
      <c r="I394" t="s">
        <v>1387</v>
      </c>
      <c r="J394">
        <v>12.39</v>
      </c>
      <c r="K394" t="s">
        <v>1384</v>
      </c>
      <c r="L394">
        <v>211</v>
      </c>
      <c r="M394" t="s">
        <v>1458</v>
      </c>
      <c r="N394" t="s">
        <v>1388</v>
      </c>
      <c r="P394" t="s">
        <v>1138</v>
      </c>
      <c r="Q394" t="s">
        <v>1461</v>
      </c>
      <c r="R394" t="s">
        <v>429</v>
      </c>
      <c r="S394">
        <v>35</v>
      </c>
      <c r="T394" t="s">
        <v>2808</v>
      </c>
      <c r="U394" t="s">
        <v>426</v>
      </c>
      <c r="V394" t="s">
        <v>528</v>
      </c>
      <c r="AB394" t="s">
        <v>586</v>
      </c>
      <c r="AC394" t="s">
        <v>431</v>
      </c>
    </row>
    <row r="395" spans="1:29" ht="14.25">
      <c r="A395" s="11" t="s">
        <v>611</v>
      </c>
      <c r="B395" t="s">
        <v>612</v>
      </c>
      <c r="C395" t="s">
        <v>613</v>
      </c>
      <c r="D395" t="s">
        <v>614</v>
      </c>
      <c r="E395" t="s">
        <v>615</v>
      </c>
      <c r="F395" s="2">
        <v>38456</v>
      </c>
      <c r="G395" s="10">
        <f t="shared" si="6"/>
        <v>2005</v>
      </c>
      <c r="H395" t="s">
        <v>616</v>
      </c>
      <c r="I395" t="s">
        <v>1390</v>
      </c>
      <c r="J395">
        <v>12.39</v>
      </c>
      <c r="K395" t="s">
        <v>1391</v>
      </c>
      <c r="L395">
        <v>122</v>
      </c>
      <c r="M395" t="s">
        <v>1458</v>
      </c>
      <c r="N395" t="s">
        <v>1392</v>
      </c>
      <c r="P395" t="s">
        <v>1138</v>
      </c>
      <c r="Q395" t="s">
        <v>1461</v>
      </c>
      <c r="R395" t="s">
        <v>432</v>
      </c>
      <c r="S395">
        <v>35</v>
      </c>
      <c r="T395" t="s">
        <v>2808</v>
      </c>
      <c r="U395" t="s">
        <v>426</v>
      </c>
      <c r="V395" t="s">
        <v>528</v>
      </c>
      <c r="AB395" t="s">
        <v>586</v>
      </c>
      <c r="AC395" t="s">
        <v>424</v>
      </c>
    </row>
    <row r="396" spans="1:29" ht="14.25">
      <c r="A396" s="11" t="s">
        <v>611</v>
      </c>
      <c r="B396" t="s">
        <v>612</v>
      </c>
      <c r="C396" t="s">
        <v>613</v>
      </c>
      <c r="D396" t="s">
        <v>614</v>
      </c>
      <c r="E396" t="s">
        <v>615</v>
      </c>
      <c r="F396" s="2">
        <v>38456</v>
      </c>
      <c r="G396" s="10">
        <f t="shared" si="6"/>
        <v>2005</v>
      </c>
      <c r="H396" t="s">
        <v>616</v>
      </c>
      <c r="I396" t="s">
        <v>1393</v>
      </c>
      <c r="J396">
        <v>12.39</v>
      </c>
      <c r="K396" t="s">
        <v>1391</v>
      </c>
      <c r="L396">
        <v>192</v>
      </c>
      <c r="M396" t="s">
        <v>1458</v>
      </c>
      <c r="N396" t="s">
        <v>1394</v>
      </c>
      <c r="P396" t="s">
        <v>1138</v>
      </c>
      <c r="Q396" t="s">
        <v>1461</v>
      </c>
      <c r="R396" t="s">
        <v>429</v>
      </c>
      <c r="S396">
        <v>35</v>
      </c>
      <c r="T396" t="s">
        <v>2808</v>
      </c>
      <c r="U396" t="s">
        <v>426</v>
      </c>
      <c r="V396" t="s">
        <v>528</v>
      </c>
      <c r="AB396" t="s">
        <v>586</v>
      </c>
      <c r="AC396" t="s">
        <v>424</v>
      </c>
    </row>
    <row r="397" spans="1:29" ht="14.25">
      <c r="A397" s="11" t="s">
        <v>611</v>
      </c>
      <c r="B397" t="s">
        <v>612</v>
      </c>
      <c r="C397" t="s">
        <v>613</v>
      </c>
      <c r="D397" t="s">
        <v>614</v>
      </c>
      <c r="E397" t="s">
        <v>615</v>
      </c>
      <c r="F397" s="2">
        <v>38456</v>
      </c>
      <c r="G397" s="10">
        <f t="shared" si="6"/>
        <v>2005</v>
      </c>
      <c r="H397" t="s">
        <v>616</v>
      </c>
      <c r="I397" t="s">
        <v>1396</v>
      </c>
      <c r="J397">
        <v>12.39</v>
      </c>
      <c r="K397" t="s">
        <v>628</v>
      </c>
      <c r="L397">
        <v>129</v>
      </c>
      <c r="M397" t="s">
        <v>1458</v>
      </c>
      <c r="N397" t="s">
        <v>1397</v>
      </c>
      <c r="P397" t="s">
        <v>1138</v>
      </c>
      <c r="Q397" t="s">
        <v>1461</v>
      </c>
      <c r="R397" t="s">
        <v>429</v>
      </c>
      <c r="S397">
        <v>35</v>
      </c>
      <c r="T397" t="s">
        <v>2808</v>
      </c>
      <c r="U397" t="s">
        <v>426</v>
      </c>
      <c r="V397" t="s">
        <v>528</v>
      </c>
      <c r="AB397" t="s">
        <v>586</v>
      </c>
      <c r="AC397" t="s">
        <v>529</v>
      </c>
    </row>
    <row r="398" spans="1:29" ht="14.25">
      <c r="A398" s="11" t="s">
        <v>611</v>
      </c>
      <c r="B398" t="s">
        <v>612</v>
      </c>
      <c r="C398" t="s">
        <v>613</v>
      </c>
      <c r="D398" t="s">
        <v>614</v>
      </c>
      <c r="E398" t="s">
        <v>615</v>
      </c>
      <c r="F398" s="2">
        <v>38456</v>
      </c>
      <c r="G398" s="10">
        <f t="shared" si="6"/>
        <v>2005</v>
      </c>
      <c r="H398" t="s">
        <v>616</v>
      </c>
      <c r="I398" t="s">
        <v>1398</v>
      </c>
      <c r="J398">
        <v>12.39</v>
      </c>
      <c r="K398" t="s">
        <v>628</v>
      </c>
      <c r="L398">
        <v>117</v>
      </c>
      <c r="M398" t="s">
        <v>1458</v>
      </c>
      <c r="N398" t="s">
        <v>1399</v>
      </c>
      <c r="P398" t="s">
        <v>1138</v>
      </c>
      <c r="Q398" t="s">
        <v>1461</v>
      </c>
      <c r="R398" t="s">
        <v>429</v>
      </c>
      <c r="S398">
        <v>35</v>
      </c>
      <c r="T398" t="s">
        <v>2808</v>
      </c>
      <c r="U398" t="s">
        <v>426</v>
      </c>
      <c r="V398" t="s">
        <v>528</v>
      </c>
      <c r="AB398" t="s">
        <v>586</v>
      </c>
      <c r="AC398" t="s">
        <v>529</v>
      </c>
    </row>
    <row r="399" spans="1:29" ht="14.25">
      <c r="A399" s="11" t="s">
        <v>611</v>
      </c>
      <c r="B399" t="s">
        <v>612</v>
      </c>
      <c r="C399" t="s">
        <v>613</v>
      </c>
      <c r="D399" t="s">
        <v>614</v>
      </c>
      <c r="E399" t="s">
        <v>615</v>
      </c>
      <c r="F399" s="2">
        <v>38456</v>
      </c>
      <c r="G399" s="10">
        <f t="shared" si="6"/>
        <v>2005</v>
      </c>
      <c r="H399" t="s">
        <v>616</v>
      </c>
      <c r="I399" t="s">
        <v>1400</v>
      </c>
      <c r="J399">
        <v>12.39</v>
      </c>
      <c r="K399" t="s">
        <v>1391</v>
      </c>
      <c r="L399">
        <v>222</v>
      </c>
      <c r="M399" t="s">
        <v>1458</v>
      </c>
      <c r="N399" t="s">
        <v>1401</v>
      </c>
      <c r="P399" t="s">
        <v>1138</v>
      </c>
      <c r="Q399" t="s">
        <v>1461</v>
      </c>
      <c r="R399" t="s">
        <v>438</v>
      </c>
      <c r="S399">
        <v>35</v>
      </c>
      <c r="T399" t="s">
        <v>2808</v>
      </c>
      <c r="U399" t="s">
        <v>426</v>
      </c>
      <c r="V399" t="s">
        <v>528</v>
      </c>
      <c r="AB399" t="s">
        <v>586</v>
      </c>
      <c r="AC399" t="s">
        <v>529</v>
      </c>
    </row>
    <row r="400" spans="1:29" ht="14.25">
      <c r="A400" s="11" t="s">
        <v>645</v>
      </c>
      <c r="B400" t="s">
        <v>646</v>
      </c>
      <c r="C400" t="s">
        <v>647</v>
      </c>
      <c r="D400" t="s">
        <v>1497</v>
      </c>
      <c r="E400" t="s">
        <v>1498</v>
      </c>
      <c r="F400" s="2">
        <v>38462</v>
      </c>
      <c r="G400" s="10">
        <f t="shared" si="6"/>
        <v>2005</v>
      </c>
      <c r="I400" t="s">
        <v>1402</v>
      </c>
      <c r="J400">
        <v>12.39</v>
      </c>
      <c r="K400" t="s">
        <v>547</v>
      </c>
      <c r="L400">
        <v>82</v>
      </c>
      <c r="M400" t="s">
        <v>1458</v>
      </c>
      <c r="N400" t="s">
        <v>423</v>
      </c>
      <c r="P400" t="s">
        <v>1138</v>
      </c>
      <c r="Q400" t="s">
        <v>1468</v>
      </c>
      <c r="S400">
        <v>5.7</v>
      </c>
      <c r="T400" t="s">
        <v>1503</v>
      </c>
      <c r="W400">
        <v>25</v>
      </c>
      <c r="X400" t="s">
        <v>1463</v>
      </c>
      <c r="AC400" t="s">
        <v>1465</v>
      </c>
    </row>
    <row r="401" spans="1:29" ht="14.25">
      <c r="A401" s="11" t="s">
        <v>653</v>
      </c>
      <c r="B401" t="s">
        <v>654</v>
      </c>
      <c r="C401" t="s">
        <v>655</v>
      </c>
      <c r="D401" t="s">
        <v>1497</v>
      </c>
      <c r="E401" t="s">
        <v>1498</v>
      </c>
      <c r="F401" s="2">
        <v>38477</v>
      </c>
      <c r="G401" s="10">
        <f t="shared" si="6"/>
        <v>2005</v>
      </c>
      <c r="H401" t="s">
        <v>422</v>
      </c>
      <c r="I401" t="s">
        <v>1403</v>
      </c>
      <c r="J401">
        <v>12.39</v>
      </c>
      <c r="K401" t="s">
        <v>1404</v>
      </c>
      <c r="L401">
        <v>1.8</v>
      </c>
      <c r="M401" t="s">
        <v>919</v>
      </c>
      <c r="P401" t="s">
        <v>1138</v>
      </c>
      <c r="Q401" t="s">
        <v>1468</v>
      </c>
      <c r="S401">
        <v>0.01</v>
      </c>
      <c r="T401" t="s">
        <v>1503</v>
      </c>
      <c r="W401">
        <v>0.01</v>
      </c>
      <c r="X401" t="s">
        <v>1463</v>
      </c>
      <c r="AC401" t="s">
        <v>1465</v>
      </c>
    </row>
    <row r="402" spans="1:29" ht="14.25">
      <c r="A402" s="11" t="s">
        <v>656</v>
      </c>
      <c r="B402" t="s">
        <v>657</v>
      </c>
      <c r="C402" t="s">
        <v>658</v>
      </c>
      <c r="D402" t="s">
        <v>1497</v>
      </c>
      <c r="E402" t="s">
        <v>1498</v>
      </c>
      <c r="F402" s="2">
        <v>38481</v>
      </c>
      <c r="G402" s="10">
        <f t="shared" si="6"/>
        <v>2005</v>
      </c>
      <c r="I402" t="s">
        <v>1405</v>
      </c>
      <c r="J402">
        <v>12.39</v>
      </c>
      <c r="K402" t="s">
        <v>1514</v>
      </c>
      <c r="L402">
        <v>250</v>
      </c>
      <c r="M402" t="s">
        <v>1406</v>
      </c>
      <c r="P402" t="s">
        <v>1138</v>
      </c>
      <c r="Q402" t="s">
        <v>1468</v>
      </c>
      <c r="S402">
        <v>0.41</v>
      </c>
      <c r="T402" t="s">
        <v>1503</v>
      </c>
      <c r="V402" t="s">
        <v>965</v>
      </c>
      <c r="W402">
        <v>1.78</v>
      </c>
      <c r="X402" t="s">
        <v>1463</v>
      </c>
      <c r="AC402" t="s">
        <v>1465</v>
      </c>
    </row>
    <row r="403" spans="1:29" ht="14.25">
      <c r="A403" s="11" t="s">
        <v>656</v>
      </c>
      <c r="B403" t="s">
        <v>657</v>
      </c>
      <c r="C403" t="s">
        <v>658</v>
      </c>
      <c r="D403" t="s">
        <v>1497</v>
      </c>
      <c r="E403" t="s">
        <v>1498</v>
      </c>
      <c r="F403" s="2">
        <v>38481</v>
      </c>
      <c r="G403" s="10">
        <f t="shared" si="6"/>
        <v>2005</v>
      </c>
      <c r="I403" t="s">
        <v>1407</v>
      </c>
      <c r="J403">
        <v>12.39</v>
      </c>
      <c r="K403" t="s">
        <v>1514</v>
      </c>
      <c r="L403">
        <v>250</v>
      </c>
      <c r="M403" t="s">
        <v>1408</v>
      </c>
      <c r="P403" t="s">
        <v>1138</v>
      </c>
      <c r="Q403" t="s">
        <v>1468</v>
      </c>
      <c r="S403">
        <v>0.02</v>
      </c>
      <c r="T403" t="s">
        <v>1503</v>
      </c>
      <c r="V403" t="s">
        <v>965</v>
      </c>
      <c r="W403">
        <v>0.1</v>
      </c>
      <c r="X403" t="s">
        <v>1463</v>
      </c>
      <c r="AC403" t="s">
        <v>1465</v>
      </c>
    </row>
    <row r="404" spans="1:29" ht="14.25">
      <c r="A404" s="11" t="s">
        <v>830</v>
      </c>
      <c r="B404" t="s">
        <v>831</v>
      </c>
      <c r="C404" t="s">
        <v>832</v>
      </c>
      <c r="D404" t="s">
        <v>1497</v>
      </c>
      <c r="E404" t="s">
        <v>1498</v>
      </c>
      <c r="F404" s="2">
        <v>38922</v>
      </c>
      <c r="G404" s="10">
        <f t="shared" si="6"/>
        <v>2006</v>
      </c>
      <c r="H404" t="s">
        <v>833</v>
      </c>
      <c r="I404" t="s">
        <v>1203</v>
      </c>
      <c r="J404">
        <v>12.31</v>
      </c>
      <c r="K404" t="s">
        <v>1457</v>
      </c>
      <c r="L404">
        <v>175</v>
      </c>
      <c r="M404" t="s">
        <v>1458</v>
      </c>
      <c r="P404" t="s">
        <v>1138</v>
      </c>
      <c r="Q404" t="s">
        <v>1468</v>
      </c>
      <c r="S404">
        <v>0.11</v>
      </c>
      <c r="T404" t="s">
        <v>1503</v>
      </c>
      <c r="AC404" t="s">
        <v>1465</v>
      </c>
    </row>
    <row r="405" spans="1:29" ht="14.25">
      <c r="A405" s="11" t="s">
        <v>407</v>
      </c>
      <c r="B405" t="s">
        <v>408</v>
      </c>
      <c r="C405" t="s">
        <v>409</v>
      </c>
      <c r="D405" t="s">
        <v>1497</v>
      </c>
      <c r="E405" t="s">
        <v>1498</v>
      </c>
      <c r="F405" s="2">
        <v>38958</v>
      </c>
      <c r="G405" s="10">
        <f t="shared" si="6"/>
        <v>2006</v>
      </c>
      <c r="H405" t="s">
        <v>410</v>
      </c>
      <c r="I405" t="s">
        <v>411</v>
      </c>
      <c r="J405">
        <v>12.39</v>
      </c>
      <c r="N405" t="s">
        <v>412</v>
      </c>
      <c r="P405" t="s">
        <v>1138</v>
      </c>
      <c r="Q405" t="s">
        <v>1468</v>
      </c>
      <c r="S405">
        <v>61.37</v>
      </c>
      <c r="T405" t="s">
        <v>1503</v>
      </c>
      <c r="W405">
        <v>13.44</v>
      </c>
      <c r="X405" t="s">
        <v>1463</v>
      </c>
      <c r="AC405" t="s">
        <v>1465</v>
      </c>
    </row>
    <row r="406" spans="1:29" ht="14.25">
      <c r="A406" s="11" t="s">
        <v>674</v>
      </c>
      <c r="B406" t="s">
        <v>675</v>
      </c>
      <c r="C406" t="s">
        <v>676</v>
      </c>
      <c r="D406" t="s">
        <v>1510</v>
      </c>
      <c r="E406" t="s">
        <v>1511</v>
      </c>
      <c r="F406" s="2">
        <v>39078</v>
      </c>
      <c r="G406" s="10">
        <f t="shared" si="6"/>
        <v>2006</v>
      </c>
      <c r="H406" t="s">
        <v>677</v>
      </c>
      <c r="I406" t="s">
        <v>1434</v>
      </c>
      <c r="J406">
        <v>12.39</v>
      </c>
      <c r="K406" t="s">
        <v>547</v>
      </c>
      <c r="L406">
        <v>155.2</v>
      </c>
      <c r="M406" t="s">
        <v>1435</v>
      </c>
      <c r="P406" t="s">
        <v>1138</v>
      </c>
      <c r="Q406" t="s">
        <v>1468</v>
      </c>
      <c r="R406" t="s">
        <v>510</v>
      </c>
      <c r="V406" t="s">
        <v>505</v>
      </c>
      <c r="Z406">
        <v>25</v>
      </c>
      <c r="AA406" t="s">
        <v>511</v>
      </c>
      <c r="AB406" t="s">
        <v>685</v>
      </c>
      <c r="AC406" t="s">
        <v>1465</v>
      </c>
    </row>
    <row r="407" spans="1:29" ht="14.25">
      <c r="A407" s="11" t="s">
        <v>674</v>
      </c>
      <c r="B407" t="s">
        <v>675</v>
      </c>
      <c r="C407" t="s">
        <v>676</v>
      </c>
      <c r="D407" t="s">
        <v>1510</v>
      </c>
      <c r="E407" t="s">
        <v>1511</v>
      </c>
      <c r="F407" s="2">
        <v>39078</v>
      </c>
      <c r="G407" s="10">
        <f t="shared" si="6"/>
        <v>2006</v>
      </c>
      <c r="H407" t="s">
        <v>677</v>
      </c>
      <c r="I407" t="s">
        <v>1436</v>
      </c>
      <c r="J407">
        <v>12.39</v>
      </c>
      <c r="K407" t="s">
        <v>547</v>
      </c>
      <c r="N407" t="s">
        <v>1437</v>
      </c>
      <c r="P407" t="s">
        <v>1138</v>
      </c>
      <c r="Q407" t="s">
        <v>1468</v>
      </c>
      <c r="R407" t="s">
        <v>510</v>
      </c>
      <c r="V407" t="s">
        <v>505</v>
      </c>
      <c r="Z407">
        <v>25</v>
      </c>
      <c r="AA407" t="s">
        <v>511</v>
      </c>
      <c r="AB407" t="s">
        <v>685</v>
      </c>
      <c r="AC407" t="s">
        <v>1465</v>
      </c>
    </row>
    <row r="408" spans="1:29" ht="14.25">
      <c r="A408" s="11" t="s">
        <v>674</v>
      </c>
      <c r="B408" t="s">
        <v>675</v>
      </c>
      <c r="C408" t="s">
        <v>676</v>
      </c>
      <c r="D408" t="s">
        <v>1510</v>
      </c>
      <c r="E408" t="s">
        <v>1511</v>
      </c>
      <c r="F408" s="2">
        <v>39078</v>
      </c>
      <c r="G408" s="10">
        <f t="shared" si="6"/>
        <v>2006</v>
      </c>
      <c r="H408" t="s">
        <v>677</v>
      </c>
      <c r="I408" t="s">
        <v>1438</v>
      </c>
      <c r="J408">
        <v>12.39</v>
      </c>
      <c r="K408" t="s">
        <v>547</v>
      </c>
      <c r="L408">
        <v>183.3</v>
      </c>
      <c r="M408" t="s">
        <v>1458</v>
      </c>
      <c r="P408" t="s">
        <v>1138</v>
      </c>
      <c r="Q408" t="s">
        <v>1468</v>
      </c>
      <c r="R408" t="s">
        <v>510</v>
      </c>
      <c r="V408" t="s">
        <v>505</v>
      </c>
      <c r="Z408">
        <v>25</v>
      </c>
      <c r="AA408" t="s">
        <v>511</v>
      </c>
      <c r="AB408" t="s">
        <v>685</v>
      </c>
      <c r="AC408" t="s">
        <v>1465</v>
      </c>
    </row>
    <row r="409" spans="1:29" ht="14.25">
      <c r="A409" s="11" t="s">
        <v>691</v>
      </c>
      <c r="B409" t="s">
        <v>692</v>
      </c>
      <c r="C409" t="s">
        <v>693</v>
      </c>
      <c r="D409" t="s">
        <v>1510</v>
      </c>
      <c r="E409" t="s">
        <v>1511</v>
      </c>
      <c r="F409" s="2">
        <v>39121</v>
      </c>
      <c r="G409" s="10">
        <f t="shared" si="6"/>
        <v>2007</v>
      </c>
      <c r="H409" t="s">
        <v>694</v>
      </c>
      <c r="I409" t="s">
        <v>1439</v>
      </c>
      <c r="J409">
        <v>12.39</v>
      </c>
      <c r="K409" t="s">
        <v>547</v>
      </c>
      <c r="N409" t="s">
        <v>1440</v>
      </c>
      <c r="P409" t="s">
        <v>1138</v>
      </c>
      <c r="Q409" t="s">
        <v>1468</v>
      </c>
      <c r="R409" t="s">
        <v>507</v>
      </c>
      <c r="U409" t="s">
        <v>1693</v>
      </c>
      <c r="V409" t="s">
        <v>505</v>
      </c>
      <c r="AC409" t="s">
        <v>508</v>
      </c>
    </row>
    <row r="410" spans="1:29" ht="14.25">
      <c r="A410" s="11" t="s">
        <v>472</v>
      </c>
      <c r="B410" t="s">
        <v>473</v>
      </c>
      <c r="C410" t="s">
        <v>473</v>
      </c>
      <c r="D410" t="s">
        <v>713</v>
      </c>
      <c r="E410" t="s">
        <v>714</v>
      </c>
      <c r="F410" s="2">
        <v>39302</v>
      </c>
      <c r="G410" s="10">
        <f t="shared" si="6"/>
        <v>2007</v>
      </c>
      <c r="H410" t="s">
        <v>474</v>
      </c>
      <c r="I410" t="s">
        <v>475</v>
      </c>
      <c r="J410">
        <v>12.3</v>
      </c>
      <c r="K410" t="s">
        <v>476</v>
      </c>
      <c r="L410">
        <v>250</v>
      </c>
      <c r="M410" t="s">
        <v>477</v>
      </c>
      <c r="N410" t="s">
        <v>478</v>
      </c>
      <c r="P410" t="s">
        <v>1138</v>
      </c>
      <c r="Q410" t="s">
        <v>1461</v>
      </c>
      <c r="R410" t="s">
        <v>483</v>
      </c>
      <c r="S410">
        <v>0.034</v>
      </c>
      <c r="T410" t="s">
        <v>1464</v>
      </c>
      <c r="U410" t="s">
        <v>484</v>
      </c>
      <c r="V410" t="s">
        <v>480</v>
      </c>
      <c r="W410">
        <v>0.014</v>
      </c>
      <c r="X410" t="s">
        <v>1464</v>
      </c>
      <c r="Y410" t="s">
        <v>485</v>
      </c>
      <c r="Z410">
        <v>0.2</v>
      </c>
      <c r="AA410" t="s">
        <v>1464</v>
      </c>
      <c r="AB410" t="s">
        <v>486</v>
      </c>
      <c r="AC410" t="s">
        <v>487</v>
      </c>
    </row>
    <row r="411" spans="1:29" ht="14.25">
      <c r="A411" s="11" t="s">
        <v>2666</v>
      </c>
      <c r="B411" t="s">
        <v>2667</v>
      </c>
      <c r="C411" t="s">
        <v>2667</v>
      </c>
      <c r="D411" t="s">
        <v>1229</v>
      </c>
      <c r="E411" t="s">
        <v>1230</v>
      </c>
      <c r="F411" s="2">
        <v>39311</v>
      </c>
      <c r="G411" s="10">
        <f t="shared" si="6"/>
        <v>2007</v>
      </c>
      <c r="H411" t="s">
        <v>2668</v>
      </c>
      <c r="I411" t="s">
        <v>440</v>
      </c>
      <c r="J411">
        <v>12.3</v>
      </c>
      <c r="K411" t="s">
        <v>1457</v>
      </c>
      <c r="L411">
        <v>169</v>
      </c>
      <c r="M411" t="s">
        <v>1458</v>
      </c>
      <c r="N411" t="s">
        <v>441</v>
      </c>
      <c r="P411" t="s">
        <v>1138</v>
      </c>
      <c r="Q411" t="s">
        <v>1468</v>
      </c>
      <c r="S411">
        <v>0.0006</v>
      </c>
      <c r="T411" t="s">
        <v>1464</v>
      </c>
      <c r="W411">
        <v>0.1</v>
      </c>
      <c r="X411" t="s">
        <v>1503</v>
      </c>
      <c r="AC411" t="s">
        <v>447</v>
      </c>
    </row>
    <row r="412" spans="1:29" ht="14.25">
      <c r="A412" s="11" t="s">
        <v>2666</v>
      </c>
      <c r="B412" t="s">
        <v>2667</v>
      </c>
      <c r="C412" t="s">
        <v>2667</v>
      </c>
      <c r="D412" t="s">
        <v>1229</v>
      </c>
      <c r="E412" t="s">
        <v>1230</v>
      </c>
      <c r="F412" s="2">
        <v>39311</v>
      </c>
      <c r="G412" s="10">
        <f t="shared" si="6"/>
        <v>2007</v>
      </c>
      <c r="H412" t="s">
        <v>2668</v>
      </c>
      <c r="I412" t="s">
        <v>440</v>
      </c>
      <c r="J412">
        <v>12.3</v>
      </c>
      <c r="K412" t="s">
        <v>1457</v>
      </c>
      <c r="L412">
        <v>169</v>
      </c>
      <c r="M412" t="s">
        <v>1458</v>
      </c>
      <c r="N412" t="s">
        <v>441</v>
      </c>
      <c r="P412" t="s">
        <v>1138</v>
      </c>
      <c r="Q412" t="s">
        <v>1468</v>
      </c>
      <c r="S412">
        <v>0.0006</v>
      </c>
      <c r="T412" t="s">
        <v>1464</v>
      </c>
      <c r="W412">
        <v>0.004</v>
      </c>
      <c r="X412" t="s">
        <v>1503</v>
      </c>
      <c r="AC412" t="s">
        <v>455</v>
      </c>
    </row>
    <row r="413" spans="1:29" ht="14.25">
      <c r="A413" s="11" t="s">
        <v>2666</v>
      </c>
      <c r="B413" t="s">
        <v>2667</v>
      </c>
      <c r="C413" t="s">
        <v>2667</v>
      </c>
      <c r="D413" t="s">
        <v>1229</v>
      </c>
      <c r="E413" t="s">
        <v>1230</v>
      </c>
      <c r="F413" s="2">
        <v>39311</v>
      </c>
      <c r="G413" s="10">
        <f t="shared" si="6"/>
        <v>2007</v>
      </c>
      <c r="H413" t="s">
        <v>2668</v>
      </c>
      <c r="I413" t="s">
        <v>440</v>
      </c>
      <c r="J413">
        <v>12.3</v>
      </c>
      <c r="K413" t="s">
        <v>1457</v>
      </c>
      <c r="L413">
        <v>169</v>
      </c>
      <c r="M413" t="s">
        <v>1458</v>
      </c>
      <c r="N413" t="s">
        <v>441</v>
      </c>
      <c r="P413" t="s">
        <v>1138</v>
      </c>
      <c r="Q413" t="s">
        <v>1468</v>
      </c>
      <c r="S413">
        <v>0.0006</v>
      </c>
      <c r="T413" t="s">
        <v>1464</v>
      </c>
      <c r="W413">
        <v>0.01</v>
      </c>
      <c r="X413" t="s">
        <v>1503</v>
      </c>
      <c r="AC413" t="s">
        <v>460</v>
      </c>
    </row>
    <row r="414" spans="1:29" ht="14.25">
      <c r="A414" s="11" t="s">
        <v>2666</v>
      </c>
      <c r="B414" t="s">
        <v>2667</v>
      </c>
      <c r="C414" t="s">
        <v>2667</v>
      </c>
      <c r="D414" t="s">
        <v>1229</v>
      </c>
      <c r="E414" t="s">
        <v>1230</v>
      </c>
      <c r="F414" s="2">
        <v>39311</v>
      </c>
      <c r="G414" s="10">
        <f t="shared" si="6"/>
        <v>2007</v>
      </c>
      <c r="H414" t="s">
        <v>2668</v>
      </c>
      <c r="I414" t="s">
        <v>464</v>
      </c>
      <c r="J414">
        <v>12.31</v>
      </c>
      <c r="K414" t="s">
        <v>1457</v>
      </c>
      <c r="L414">
        <v>196.4</v>
      </c>
      <c r="M414" t="s">
        <v>1458</v>
      </c>
      <c r="N414" t="s">
        <v>465</v>
      </c>
      <c r="P414" t="s">
        <v>1138</v>
      </c>
      <c r="Q414" t="s">
        <v>1468</v>
      </c>
      <c r="S414">
        <v>0.0006</v>
      </c>
      <c r="T414" t="s">
        <v>1464</v>
      </c>
      <c r="W414">
        <v>0.12</v>
      </c>
      <c r="X414" t="s">
        <v>1503</v>
      </c>
      <c r="AC414" t="s">
        <v>470</v>
      </c>
    </row>
    <row r="415" spans="1:29" ht="14.25">
      <c r="A415" s="11" t="s">
        <v>512</v>
      </c>
      <c r="B415" t="s">
        <v>513</v>
      </c>
      <c r="C415" t="s">
        <v>514</v>
      </c>
      <c r="D415" t="s">
        <v>1531</v>
      </c>
      <c r="E415" t="s">
        <v>1532</v>
      </c>
      <c r="F415" s="2">
        <v>39430</v>
      </c>
      <c r="G415" s="10">
        <f t="shared" si="6"/>
        <v>2007</v>
      </c>
      <c r="H415" t="s">
        <v>515</v>
      </c>
      <c r="I415" t="s">
        <v>521</v>
      </c>
      <c r="J415">
        <v>12.3</v>
      </c>
      <c r="K415" t="s">
        <v>547</v>
      </c>
      <c r="L415">
        <v>120</v>
      </c>
      <c r="M415" t="s">
        <v>516</v>
      </c>
      <c r="P415" t="s">
        <v>1138</v>
      </c>
      <c r="Q415" t="s">
        <v>1461</v>
      </c>
      <c r="R415" t="s">
        <v>526</v>
      </c>
      <c r="S415">
        <v>60</v>
      </c>
      <c r="T415" t="s">
        <v>2808</v>
      </c>
      <c r="U415" t="s">
        <v>527</v>
      </c>
      <c r="V415" t="s">
        <v>528</v>
      </c>
      <c r="W415">
        <v>160</v>
      </c>
      <c r="X415" t="s">
        <v>2808</v>
      </c>
      <c r="Y415" t="s">
        <v>1517</v>
      </c>
      <c r="AC415" t="s">
        <v>529</v>
      </c>
    </row>
    <row r="416" spans="1:29" ht="14.25">
      <c r="A416" s="11" t="s">
        <v>402</v>
      </c>
      <c r="B416" t="s">
        <v>403</v>
      </c>
      <c r="C416" t="s">
        <v>403</v>
      </c>
      <c r="D416" t="s">
        <v>1299</v>
      </c>
      <c r="E416" t="s">
        <v>1300</v>
      </c>
      <c r="F416" s="2">
        <v>37469</v>
      </c>
      <c r="G416" s="10">
        <f t="shared" si="6"/>
        <v>2002</v>
      </c>
      <c r="I416" t="s">
        <v>404</v>
      </c>
      <c r="J416">
        <v>12.31</v>
      </c>
      <c r="K416" t="s">
        <v>1457</v>
      </c>
      <c r="L416">
        <v>225</v>
      </c>
      <c r="M416" t="s">
        <v>799</v>
      </c>
      <c r="N416" t="s">
        <v>172</v>
      </c>
      <c r="P416" t="s">
        <v>3332</v>
      </c>
      <c r="Q416" t="s">
        <v>1468</v>
      </c>
      <c r="R416" t="s">
        <v>174</v>
      </c>
      <c r="S416">
        <v>0.2</v>
      </c>
      <c r="T416" t="s">
        <v>1464</v>
      </c>
      <c r="V416" t="s">
        <v>965</v>
      </c>
      <c r="Z416">
        <v>0.2</v>
      </c>
      <c r="AA416" t="s">
        <v>1464</v>
      </c>
      <c r="AC416" t="s">
        <v>1465</v>
      </c>
    </row>
    <row r="417" spans="1:29" ht="14.25">
      <c r="A417" s="11" t="s">
        <v>1416</v>
      </c>
      <c r="B417" t="s">
        <v>1417</v>
      </c>
      <c r="C417" t="s">
        <v>1418</v>
      </c>
      <c r="D417" t="s">
        <v>1419</v>
      </c>
      <c r="E417" t="s">
        <v>1420</v>
      </c>
      <c r="F417" s="2">
        <v>38624</v>
      </c>
      <c r="G417" s="10">
        <f t="shared" si="6"/>
        <v>2005</v>
      </c>
      <c r="H417" t="s">
        <v>414</v>
      </c>
      <c r="I417" t="s">
        <v>1421</v>
      </c>
      <c r="J417">
        <v>12.31</v>
      </c>
      <c r="K417" t="s">
        <v>1457</v>
      </c>
      <c r="L417">
        <v>110.2</v>
      </c>
      <c r="M417" t="s">
        <v>1458</v>
      </c>
      <c r="P417" t="s">
        <v>3332</v>
      </c>
      <c r="Q417" t="s">
        <v>1461</v>
      </c>
      <c r="R417" t="s">
        <v>1422</v>
      </c>
      <c r="S417">
        <v>0.61</v>
      </c>
      <c r="T417" t="s">
        <v>1503</v>
      </c>
      <c r="U417" t="s">
        <v>1423</v>
      </c>
      <c r="Z417">
        <v>0.0055</v>
      </c>
      <c r="AA417" t="s">
        <v>1464</v>
      </c>
      <c r="AB417" t="s">
        <v>1482</v>
      </c>
      <c r="AC417" t="s">
        <v>1465</v>
      </c>
    </row>
    <row r="418" spans="1:29" ht="14.25">
      <c r="A418" s="11" t="s">
        <v>113</v>
      </c>
      <c r="B418" t="s">
        <v>114</v>
      </c>
      <c r="C418" t="s">
        <v>114</v>
      </c>
      <c r="D418" t="s">
        <v>577</v>
      </c>
      <c r="E418" t="s">
        <v>578</v>
      </c>
      <c r="F418" s="2">
        <v>36109</v>
      </c>
      <c r="G418" s="10">
        <f t="shared" si="6"/>
        <v>1998</v>
      </c>
      <c r="I418" t="s">
        <v>119</v>
      </c>
      <c r="J418">
        <v>12.31</v>
      </c>
      <c r="K418" t="s">
        <v>1457</v>
      </c>
      <c r="L418">
        <v>114</v>
      </c>
      <c r="M418" t="s">
        <v>120</v>
      </c>
      <c r="N418" t="s">
        <v>121</v>
      </c>
      <c r="P418" t="s">
        <v>1708</v>
      </c>
      <c r="Q418" t="s">
        <v>1461</v>
      </c>
      <c r="R418" t="s">
        <v>117</v>
      </c>
      <c r="S418">
        <v>0</v>
      </c>
      <c r="T418" t="s">
        <v>1464</v>
      </c>
      <c r="Z418">
        <v>0</v>
      </c>
      <c r="AC418" t="s">
        <v>1465</v>
      </c>
    </row>
    <row r="419" spans="1:29" ht="14.25">
      <c r="A419" s="11" t="s">
        <v>186</v>
      </c>
      <c r="B419" t="s">
        <v>187</v>
      </c>
      <c r="C419" t="s">
        <v>188</v>
      </c>
      <c r="D419" t="s">
        <v>1497</v>
      </c>
      <c r="E419" t="s">
        <v>189</v>
      </c>
      <c r="F419" s="2">
        <v>37341</v>
      </c>
      <c r="G419" s="10">
        <f t="shared" si="6"/>
        <v>2002</v>
      </c>
      <c r="I419" t="s">
        <v>1204</v>
      </c>
      <c r="J419">
        <v>12.31</v>
      </c>
      <c r="K419" t="s">
        <v>1457</v>
      </c>
      <c r="L419">
        <v>155</v>
      </c>
      <c r="M419" t="s">
        <v>1458</v>
      </c>
      <c r="P419" t="s">
        <v>1708</v>
      </c>
      <c r="Q419" t="s">
        <v>1468</v>
      </c>
      <c r="S419">
        <v>0.129</v>
      </c>
      <c r="T419" t="s">
        <v>1503</v>
      </c>
      <c r="AC419" t="s">
        <v>1465</v>
      </c>
    </row>
    <row r="420" spans="1:29" ht="14.25">
      <c r="A420" s="11" t="s">
        <v>766</v>
      </c>
      <c r="B420" t="s">
        <v>767</v>
      </c>
      <c r="C420" t="s">
        <v>768</v>
      </c>
      <c r="D420" t="s">
        <v>769</v>
      </c>
      <c r="E420" t="s">
        <v>770</v>
      </c>
      <c r="F420" s="2">
        <v>38279</v>
      </c>
      <c r="G420" s="10">
        <f t="shared" si="6"/>
        <v>2004</v>
      </c>
      <c r="H420" t="s">
        <v>771</v>
      </c>
      <c r="I420" t="s">
        <v>1379</v>
      </c>
      <c r="J420">
        <v>12.31</v>
      </c>
      <c r="K420" t="s">
        <v>1457</v>
      </c>
      <c r="L420">
        <v>229.8</v>
      </c>
      <c r="M420" t="s">
        <v>1458</v>
      </c>
      <c r="N420" t="s">
        <v>297</v>
      </c>
      <c r="P420" t="s">
        <v>1708</v>
      </c>
      <c r="Q420" t="s">
        <v>1461</v>
      </c>
      <c r="R420" t="s">
        <v>1457</v>
      </c>
      <c r="S420">
        <v>0.021</v>
      </c>
      <c r="T420" t="s">
        <v>1503</v>
      </c>
      <c r="U420" t="s">
        <v>300</v>
      </c>
      <c r="AC420" t="s">
        <v>296</v>
      </c>
    </row>
    <row r="421" spans="1:29" ht="14.25">
      <c r="A421" s="11" t="s">
        <v>274</v>
      </c>
      <c r="B421" t="s">
        <v>275</v>
      </c>
      <c r="C421" t="s">
        <v>276</v>
      </c>
      <c r="D421" t="s">
        <v>1474</v>
      </c>
      <c r="E421" t="s">
        <v>1475</v>
      </c>
      <c r="F421" s="2">
        <v>38358</v>
      </c>
      <c r="G421" s="10">
        <f t="shared" si="6"/>
        <v>2005</v>
      </c>
      <c r="H421" t="s">
        <v>277</v>
      </c>
      <c r="I421" t="s">
        <v>1204</v>
      </c>
      <c r="J421">
        <v>12.31</v>
      </c>
      <c r="K421" t="s">
        <v>1457</v>
      </c>
      <c r="L421">
        <v>417904</v>
      </c>
      <c r="M421" t="s">
        <v>278</v>
      </c>
      <c r="N421" t="s">
        <v>281</v>
      </c>
      <c r="P421" t="s">
        <v>1708</v>
      </c>
      <c r="Q421" t="s">
        <v>1468</v>
      </c>
      <c r="R421" t="s">
        <v>3260</v>
      </c>
      <c r="U421" t="s">
        <v>1693</v>
      </c>
      <c r="AC421" t="s">
        <v>282</v>
      </c>
    </row>
    <row r="422" spans="1:29" ht="14.25">
      <c r="A422" s="11" t="s">
        <v>472</v>
      </c>
      <c r="B422" t="s">
        <v>473</v>
      </c>
      <c r="C422" t="s">
        <v>473</v>
      </c>
      <c r="D422" t="s">
        <v>713</v>
      </c>
      <c r="E422" t="s">
        <v>714</v>
      </c>
      <c r="F422" s="2">
        <v>39302</v>
      </c>
      <c r="G422" s="10">
        <f t="shared" si="6"/>
        <v>2007</v>
      </c>
      <c r="H422" t="s">
        <v>474</v>
      </c>
      <c r="I422" t="s">
        <v>475</v>
      </c>
      <c r="J422">
        <v>12.3</v>
      </c>
      <c r="K422" t="s">
        <v>476</v>
      </c>
      <c r="L422">
        <v>250</v>
      </c>
      <c r="M422" t="s">
        <v>477</v>
      </c>
      <c r="N422" t="s">
        <v>478</v>
      </c>
      <c r="P422" t="s">
        <v>1708</v>
      </c>
      <c r="Q422" t="s">
        <v>1468</v>
      </c>
      <c r="S422">
        <v>1.6</v>
      </c>
      <c r="T422" t="s">
        <v>1503</v>
      </c>
      <c r="AC422" t="s">
        <v>496</v>
      </c>
    </row>
    <row r="423" spans="1:29" ht="14.25">
      <c r="A423" s="11" t="s">
        <v>15</v>
      </c>
      <c r="B423" t="s">
        <v>1872</v>
      </c>
      <c r="C423" t="s">
        <v>1873</v>
      </c>
      <c r="D423" t="s">
        <v>871</v>
      </c>
      <c r="E423" t="s">
        <v>872</v>
      </c>
      <c r="F423" s="2">
        <v>35711</v>
      </c>
      <c r="G423" s="10">
        <f t="shared" si="6"/>
        <v>1997</v>
      </c>
      <c r="I423" t="s">
        <v>171</v>
      </c>
      <c r="J423">
        <v>12.31</v>
      </c>
      <c r="K423" t="s">
        <v>1457</v>
      </c>
      <c r="L423">
        <v>234</v>
      </c>
      <c r="M423" t="s">
        <v>1458</v>
      </c>
      <c r="N423" t="s">
        <v>16</v>
      </c>
      <c r="P423" t="s">
        <v>1174</v>
      </c>
      <c r="Q423" t="s">
        <v>1461</v>
      </c>
      <c r="R423" t="s">
        <v>548</v>
      </c>
      <c r="S423">
        <v>5.2</v>
      </c>
      <c r="T423" t="s">
        <v>1503</v>
      </c>
      <c r="W423">
        <v>0.022</v>
      </c>
      <c r="X423" t="s">
        <v>1464</v>
      </c>
      <c r="Z423">
        <v>0.022</v>
      </c>
      <c r="AA423" t="s">
        <v>1464</v>
      </c>
      <c r="AC423" t="s">
        <v>1465</v>
      </c>
    </row>
    <row r="424" spans="1:29" ht="14.25">
      <c r="A424" s="11" t="s">
        <v>179</v>
      </c>
      <c r="B424" t="s">
        <v>180</v>
      </c>
      <c r="C424" t="s">
        <v>180</v>
      </c>
      <c r="D424" t="s">
        <v>871</v>
      </c>
      <c r="E424" t="s">
        <v>872</v>
      </c>
      <c r="F424" s="2">
        <v>37343</v>
      </c>
      <c r="G424" s="10">
        <f t="shared" si="6"/>
        <v>2002</v>
      </c>
      <c r="H424" t="s">
        <v>903</v>
      </c>
      <c r="I424" t="s">
        <v>1204</v>
      </c>
      <c r="J424">
        <v>12.31</v>
      </c>
      <c r="K424" t="s">
        <v>1457</v>
      </c>
      <c r="L424">
        <v>200</v>
      </c>
      <c r="M424" t="s">
        <v>1458</v>
      </c>
      <c r="N424" t="s">
        <v>183</v>
      </c>
      <c r="P424" t="s">
        <v>1174</v>
      </c>
      <c r="Q424" t="s">
        <v>1468</v>
      </c>
      <c r="S424">
        <v>1.6</v>
      </c>
      <c r="T424" t="s">
        <v>1503</v>
      </c>
      <c r="Z424">
        <v>0.008</v>
      </c>
      <c r="AA424" t="s">
        <v>1464</v>
      </c>
      <c r="AC424" t="s">
        <v>182</v>
      </c>
    </row>
    <row r="425" spans="1:29" ht="14.25">
      <c r="A425" s="11" t="s">
        <v>1341</v>
      </c>
      <c r="B425" t="s">
        <v>1342</v>
      </c>
      <c r="C425" t="s">
        <v>1343</v>
      </c>
      <c r="D425" t="s">
        <v>1244</v>
      </c>
      <c r="E425" t="s">
        <v>1245</v>
      </c>
      <c r="F425" s="2">
        <v>37903</v>
      </c>
      <c r="G425" s="10">
        <f t="shared" si="6"/>
        <v>2003</v>
      </c>
      <c r="H425" t="s">
        <v>1344</v>
      </c>
      <c r="I425" t="s">
        <v>1349</v>
      </c>
      <c r="J425">
        <v>12.39</v>
      </c>
      <c r="K425" t="s">
        <v>1279</v>
      </c>
      <c r="L425">
        <v>116</v>
      </c>
      <c r="M425" t="s">
        <v>1458</v>
      </c>
      <c r="N425" t="s">
        <v>1350</v>
      </c>
      <c r="P425" t="s">
        <v>1174</v>
      </c>
      <c r="Q425" t="s">
        <v>1461</v>
      </c>
      <c r="R425" t="s">
        <v>358</v>
      </c>
      <c r="S425">
        <v>0.75</v>
      </c>
      <c r="T425" t="s">
        <v>1503</v>
      </c>
      <c r="W425">
        <v>3.3</v>
      </c>
      <c r="X425" t="s">
        <v>1463</v>
      </c>
      <c r="Z425">
        <v>0.0065</v>
      </c>
      <c r="AA425" t="s">
        <v>1464</v>
      </c>
      <c r="AB425" t="s">
        <v>1347</v>
      </c>
      <c r="AC425" t="s">
        <v>1348</v>
      </c>
    </row>
    <row r="426" spans="1:29" ht="14.25">
      <c r="A426" s="11" t="s">
        <v>1227</v>
      </c>
      <c r="B426" t="s">
        <v>1228</v>
      </c>
      <c r="C426" t="s">
        <v>1228</v>
      </c>
      <c r="D426" t="s">
        <v>1229</v>
      </c>
      <c r="E426" t="s">
        <v>1230</v>
      </c>
      <c r="F426" s="2">
        <v>35781</v>
      </c>
      <c r="G426" s="10">
        <f t="shared" si="6"/>
        <v>1997</v>
      </c>
      <c r="I426" t="s">
        <v>1231</v>
      </c>
      <c r="J426">
        <v>12.31</v>
      </c>
      <c r="K426" t="s">
        <v>1457</v>
      </c>
      <c r="L426">
        <v>190</v>
      </c>
      <c r="M426" t="s">
        <v>1458</v>
      </c>
      <c r="N426" t="s">
        <v>1232</v>
      </c>
      <c r="P426" t="s">
        <v>1175</v>
      </c>
      <c r="Q426" t="s">
        <v>582</v>
      </c>
      <c r="S426">
        <v>10</v>
      </c>
      <c r="T426" t="s">
        <v>1176</v>
      </c>
      <c r="Z426">
        <v>10</v>
      </c>
      <c r="AA426" t="s">
        <v>1176</v>
      </c>
      <c r="AC426" t="s">
        <v>1465</v>
      </c>
    </row>
    <row r="427" spans="1:29" ht="14.25">
      <c r="A427" s="11" t="s">
        <v>1227</v>
      </c>
      <c r="B427" t="s">
        <v>1228</v>
      </c>
      <c r="C427" t="s">
        <v>1228</v>
      </c>
      <c r="D427" t="s">
        <v>1229</v>
      </c>
      <c r="E427" t="s">
        <v>1230</v>
      </c>
      <c r="F427" s="2">
        <v>35781</v>
      </c>
      <c r="G427" s="10">
        <f t="shared" si="6"/>
        <v>1997</v>
      </c>
      <c r="I427" t="s">
        <v>1235</v>
      </c>
      <c r="J427">
        <v>12.39</v>
      </c>
      <c r="K427" t="s">
        <v>1236</v>
      </c>
      <c r="L427">
        <v>190</v>
      </c>
      <c r="M427" t="s">
        <v>1458</v>
      </c>
      <c r="N427" t="s">
        <v>1232</v>
      </c>
      <c r="P427" t="s">
        <v>1175</v>
      </c>
      <c r="Q427" t="s">
        <v>582</v>
      </c>
      <c r="S427">
        <v>10</v>
      </c>
      <c r="T427" t="s">
        <v>1176</v>
      </c>
      <c r="Z427">
        <v>10</v>
      </c>
      <c r="AA427" t="s">
        <v>1176</v>
      </c>
      <c r="AC427" t="s">
        <v>1465</v>
      </c>
    </row>
    <row r="428" spans="1:29" ht="14.25">
      <c r="A428" s="11" t="s">
        <v>1227</v>
      </c>
      <c r="B428" t="s">
        <v>1228</v>
      </c>
      <c r="C428" t="s">
        <v>1228</v>
      </c>
      <c r="D428" t="s">
        <v>1229</v>
      </c>
      <c r="E428" t="s">
        <v>1230</v>
      </c>
      <c r="F428" s="2">
        <v>35781</v>
      </c>
      <c r="G428" s="10">
        <f t="shared" si="6"/>
        <v>1997</v>
      </c>
      <c r="I428" t="s">
        <v>1237</v>
      </c>
      <c r="J428">
        <v>12.39</v>
      </c>
      <c r="K428" t="s">
        <v>1238</v>
      </c>
      <c r="L428">
        <v>190</v>
      </c>
      <c r="M428" t="s">
        <v>1458</v>
      </c>
      <c r="N428" t="s">
        <v>1232</v>
      </c>
      <c r="P428" t="s">
        <v>1175</v>
      </c>
      <c r="Q428" t="s">
        <v>582</v>
      </c>
      <c r="S428">
        <v>10</v>
      </c>
      <c r="T428" t="s">
        <v>1176</v>
      </c>
      <c r="Z428">
        <v>10</v>
      </c>
      <c r="AA428" t="s">
        <v>1176</v>
      </c>
      <c r="AC428" t="s">
        <v>1465</v>
      </c>
    </row>
    <row r="429" spans="1:29" ht="14.25">
      <c r="A429" s="11" t="s">
        <v>151</v>
      </c>
      <c r="B429" t="s">
        <v>152</v>
      </c>
      <c r="C429" t="s">
        <v>153</v>
      </c>
      <c r="D429" t="s">
        <v>537</v>
      </c>
      <c r="E429" t="s">
        <v>538</v>
      </c>
      <c r="F429" s="2">
        <v>35803</v>
      </c>
      <c r="G429" s="10">
        <f t="shared" si="6"/>
        <v>1998</v>
      </c>
      <c r="H429" t="s">
        <v>1678</v>
      </c>
      <c r="I429" t="s">
        <v>154</v>
      </c>
      <c r="J429">
        <v>12.31</v>
      </c>
      <c r="K429" t="s">
        <v>1457</v>
      </c>
      <c r="L429">
        <v>140</v>
      </c>
      <c r="M429" t="s">
        <v>1458</v>
      </c>
      <c r="N429" t="s">
        <v>155</v>
      </c>
      <c r="P429" t="s">
        <v>1175</v>
      </c>
      <c r="Q429" t="s">
        <v>1468</v>
      </c>
      <c r="R429" t="s">
        <v>1502</v>
      </c>
      <c r="S429">
        <v>20</v>
      </c>
      <c r="T429" t="s">
        <v>1176</v>
      </c>
      <c r="Z429">
        <v>20</v>
      </c>
      <c r="AA429" t="s">
        <v>1176</v>
      </c>
      <c r="AC429" t="s">
        <v>1465</v>
      </c>
    </row>
    <row r="430" spans="1:29" ht="14.25">
      <c r="A430" s="11" t="s">
        <v>151</v>
      </c>
      <c r="B430" t="s">
        <v>152</v>
      </c>
      <c r="C430" t="s">
        <v>153</v>
      </c>
      <c r="D430" t="s">
        <v>537</v>
      </c>
      <c r="E430" t="s">
        <v>538</v>
      </c>
      <c r="F430" s="2">
        <v>35803</v>
      </c>
      <c r="G430" s="10">
        <f t="shared" si="6"/>
        <v>1998</v>
      </c>
      <c r="H430" t="s">
        <v>1678</v>
      </c>
      <c r="I430" t="s">
        <v>157</v>
      </c>
      <c r="J430">
        <v>12.31</v>
      </c>
      <c r="K430" t="s">
        <v>1457</v>
      </c>
      <c r="L430">
        <v>125</v>
      </c>
      <c r="M430" t="s">
        <v>1458</v>
      </c>
      <c r="N430" t="s">
        <v>0</v>
      </c>
      <c r="P430" t="s">
        <v>1175</v>
      </c>
      <c r="Q430" t="s">
        <v>1468</v>
      </c>
      <c r="S430">
        <v>20</v>
      </c>
      <c r="T430" t="s">
        <v>1176</v>
      </c>
      <c r="Z430">
        <v>20</v>
      </c>
      <c r="AA430" t="s">
        <v>1176</v>
      </c>
      <c r="AC430" t="s">
        <v>1465</v>
      </c>
    </row>
    <row r="431" spans="1:29" ht="14.25">
      <c r="A431" s="11" t="s">
        <v>1494</v>
      </c>
      <c r="B431" t="s">
        <v>1495</v>
      </c>
      <c r="C431" t="s">
        <v>1496</v>
      </c>
      <c r="D431" t="s">
        <v>1497</v>
      </c>
      <c r="E431" t="s">
        <v>1498</v>
      </c>
      <c r="F431" s="2">
        <v>35972</v>
      </c>
      <c r="G431" s="10">
        <f t="shared" si="6"/>
        <v>1998</v>
      </c>
      <c r="H431" t="s">
        <v>1499</v>
      </c>
      <c r="I431" t="s">
        <v>1250</v>
      </c>
      <c r="J431">
        <v>12.39</v>
      </c>
      <c r="K431" t="s">
        <v>1251</v>
      </c>
      <c r="L431">
        <v>213</v>
      </c>
      <c r="M431" t="s">
        <v>1458</v>
      </c>
      <c r="N431" t="s">
        <v>1252</v>
      </c>
      <c r="P431" t="s">
        <v>1175</v>
      </c>
      <c r="Q431" t="s">
        <v>1468</v>
      </c>
      <c r="R431" t="s">
        <v>1502</v>
      </c>
      <c r="S431">
        <v>20</v>
      </c>
      <c r="T431" t="s">
        <v>1176</v>
      </c>
      <c r="U431" t="s">
        <v>144</v>
      </c>
      <c r="V431" t="s">
        <v>506</v>
      </c>
      <c r="Z431">
        <v>20</v>
      </c>
      <c r="AA431" t="s">
        <v>1176</v>
      </c>
      <c r="AB431" t="s">
        <v>144</v>
      </c>
      <c r="AC431" t="s">
        <v>1465</v>
      </c>
    </row>
    <row r="432" spans="1:29" ht="14.25">
      <c r="A432" s="11" t="s">
        <v>749</v>
      </c>
      <c r="B432" t="s">
        <v>750</v>
      </c>
      <c r="C432" t="s">
        <v>750</v>
      </c>
      <c r="D432" t="s">
        <v>751</v>
      </c>
      <c r="E432" t="s">
        <v>752</v>
      </c>
      <c r="F432" s="2">
        <v>35985</v>
      </c>
      <c r="G432" s="10">
        <f t="shared" si="6"/>
        <v>1998</v>
      </c>
      <c r="H432" t="s">
        <v>753</v>
      </c>
      <c r="I432" t="s">
        <v>1255</v>
      </c>
      <c r="J432">
        <v>12.31</v>
      </c>
      <c r="K432" t="s">
        <v>1457</v>
      </c>
      <c r="L432">
        <v>189</v>
      </c>
      <c r="M432" t="s">
        <v>1458</v>
      </c>
      <c r="N432" t="s">
        <v>1256</v>
      </c>
      <c r="P432" t="s">
        <v>1175</v>
      </c>
      <c r="Q432" t="s">
        <v>1468</v>
      </c>
      <c r="S432">
        <v>20</v>
      </c>
      <c r="T432" t="s">
        <v>1176</v>
      </c>
      <c r="Z432">
        <v>20</v>
      </c>
      <c r="AA432" t="s">
        <v>1176</v>
      </c>
      <c r="AC432" t="s">
        <v>1465</v>
      </c>
    </row>
    <row r="433" spans="1:29" ht="14.25">
      <c r="A433" s="11" t="s">
        <v>1866</v>
      </c>
      <c r="B433" t="s">
        <v>1867</v>
      </c>
      <c r="C433" t="s">
        <v>1868</v>
      </c>
      <c r="D433" t="s">
        <v>909</v>
      </c>
      <c r="E433" t="s">
        <v>591</v>
      </c>
      <c r="F433" s="2">
        <v>36187</v>
      </c>
      <c r="G433" s="10">
        <f t="shared" si="6"/>
        <v>1999</v>
      </c>
      <c r="H433" t="s">
        <v>1869</v>
      </c>
      <c r="I433" t="s">
        <v>104</v>
      </c>
      <c r="J433">
        <v>12.31</v>
      </c>
      <c r="K433" t="s">
        <v>1457</v>
      </c>
      <c r="L433">
        <v>196.2</v>
      </c>
      <c r="M433" t="s">
        <v>1458</v>
      </c>
      <c r="N433" t="s">
        <v>105</v>
      </c>
      <c r="P433" t="s">
        <v>1175</v>
      </c>
      <c r="Q433" t="s">
        <v>582</v>
      </c>
      <c r="R433" t="s">
        <v>812</v>
      </c>
      <c r="S433">
        <v>5</v>
      </c>
      <c r="T433" t="s">
        <v>1176</v>
      </c>
      <c r="U433" t="s">
        <v>3341</v>
      </c>
      <c r="V433" t="s">
        <v>506</v>
      </c>
      <c r="Z433">
        <v>5</v>
      </c>
      <c r="AA433" t="s">
        <v>1176</v>
      </c>
      <c r="AB433" t="s">
        <v>3341</v>
      </c>
      <c r="AC433" t="s">
        <v>1465</v>
      </c>
    </row>
    <row r="434" spans="1:29" ht="14.25">
      <c r="A434" s="11" t="s">
        <v>1265</v>
      </c>
      <c r="B434" t="s">
        <v>1266</v>
      </c>
      <c r="C434" t="s">
        <v>1267</v>
      </c>
      <c r="D434" t="s">
        <v>926</v>
      </c>
      <c r="E434" t="s">
        <v>927</v>
      </c>
      <c r="F434" s="2">
        <v>36606</v>
      </c>
      <c r="G434" s="10">
        <f t="shared" si="6"/>
        <v>2000</v>
      </c>
      <c r="H434" t="s">
        <v>273</v>
      </c>
      <c r="I434" t="s">
        <v>1269</v>
      </c>
      <c r="J434">
        <v>12.39</v>
      </c>
      <c r="K434" t="s">
        <v>1270</v>
      </c>
      <c r="L434">
        <v>140</v>
      </c>
      <c r="M434" t="s">
        <v>1458</v>
      </c>
      <c r="N434" t="s">
        <v>158</v>
      </c>
      <c r="P434" t="s">
        <v>1175</v>
      </c>
      <c r="Q434" t="s">
        <v>1468</v>
      </c>
      <c r="R434" t="s">
        <v>1502</v>
      </c>
      <c r="S434">
        <v>20</v>
      </c>
      <c r="T434" t="s">
        <v>1176</v>
      </c>
      <c r="U434" t="s">
        <v>160</v>
      </c>
      <c r="V434" t="s">
        <v>506</v>
      </c>
      <c r="Z434">
        <v>20</v>
      </c>
      <c r="AA434" t="s">
        <v>1176</v>
      </c>
      <c r="AB434" t="s">
        <v>160</v>
      </c>
      <c r="AC434" t="s">
        <v>161</v>
      </c>
    </row>
    <row r="435" spans="1:29" ht="14.25">
      <c r="A435" s="11" t="s">
        <v>1265</v>
      </c>
      <c r="B435" t="s">
        <v>1266</v>
      </c>
      <c r="C435" t="s">
        <v>1267</v>
      </c>
      <c r="D435" t="s">
        <v>926</v>
      </c>
      <c r="E435" t="s">
        <v>927</v>
      </c>
      <c r="F435" s="2">
        <v>36606</v>
      </c>
      <c r="G435" s="10">
        <f t="shared" si="6"/>
        <v>2000</v>
      </c>
      <c r="H435" t="s">
        <v>273</v>
      </c>
      <c r="I435" t="s">
        <v>1272</v>
      </c>
      <c r="J435">
        <v>12.39</v>
      </c>
      <c r="K435" t="s">
        <v>1270</v>
      </c>
      <c r="L435">
        <v>165</v>
      </c>
      <c r="M435" t="s">
        <v>1458</v>
      </c>
      <c r="N435" t="s">
        <v>1273</v>
      </c>
      <c r="P435" t="s">
        <v>1175</v>
      </c>
      <c r="Q435" t="s">
        <v>1468</v>
      </c>
      <c r="R435" t="s">
        <v>1253</v>
      </c>
      <c r="S435">
        <v>20</v>
      </c>
      <c r="T435" t="s">
        <v>1176</v>
      </c>
      <c r="U435" t="s">
        <v>165</v>
      </c>
      <c r="V435" t="s">
        <v>506</v>
      </c>
      <c r="Z435">
        <v>20</v>
      </c>
      <c r="AA435" t="s">
        <v>1176</v>
      </c>
      <c r="AB435" t="s">
        <v>165</v>
      </c>
      <c r="AC435" t="s">
        <v>166</v>
      </c>
    </row>
    <row r="436" spans="1:29" ht="14.25">
      <c r="A436" s="11" t="s">
        <v>561</v>
      </c>
      <c r="B436" t="s">
        <v>562</v>
      </c>
      <c r="C436" t="s">
        <v>562</v>
      </c>
      <c r="D436" t="s">
        <v>1497</v>
      </c>
      <c r="E436" t="s">
        <v>1498</v>
      </c>
      <c r="F436" s="2">
        <v>37329</v>
      </c>
      <c r="G436" s="10">
        <f t="shared" si="6"/>
        <v>2002</v>
      </c>
      <c r="H436" t="s">
        <v>198</v>
      </c>
      <c r="I436" t="s">
        <v>1285</v>
      </c>
      <c r="J436">
        <v>12.39</v>
      </c>
      <c r="L436">
        <v>245</v>
      </c>
      <c r="M436" t="s">
        <v>1458</v>
      </c>
      <c r="N436" t="s">
        <v>1286</v>
      </c>
      <c r="P436" t="s">
        <v>1175</v>
      </c>
      <c r="Q436" t="s">
        <v>1468</v>
      </c>
      <c r="R436" t="s">
        <v>1502</v>
      </c>
      <c r="S436">
        <v>5</v>
      </c>
      <c r="T436" t="s">
        <v>1176</v>
      </c>
      <c r="V436" t="s">
        <v>506</v>
      </c>
      <c r="Z436">
        <v>5</v>
      </c>
      <c r="AA436" t="s">
        <v>1176</v>
      </c>
      <c r="AC436" t="s">
        <v>1465</v>
      </c>
    </row>
    <row r="437" spans="1:29" ht="14.25">
      <c r="A437" s="11" t="s">
        <v>561</v>
      </c>
      <c r="B437" t="s">
        <v>562</v>
      </c>
      <c r="C437" t="s">
        <v>562</v>
      </c>
      <c r="D437" t="s">
        <v>1497</v>
      </c>
      <c r="E437" t="s">
        <v>1498</v>
      </c>
      <c r="F437" s="2">
        <v>37329</v>
      </c>
      <c r="G437" s="10">
        <f t="shared" si="6"/>
        <v>2002</v>
      </c>
      <c r="H437" t="s">
        <v>198</v>
      </c>
      <c r="I437" t="s">
        <v>1287</v>
      </c>
      <c r="J437">
        <v>12.39</v>
      </c>
      <c r="L437">
        <v>121.74</v>
      </c>
      <c r="M437" t="s">
        <v>1458</v>
      </c>
      <c r="N437" t="s">
        <v>1288</v>
      </c>
      <c r="P437" t="s">
        <v>1175</v>
      </c>
      <c r="Q437" t="s">
        <v>1468</v>
      </c>
      <c r="R437" t="s">
        <v>1502</v>
      </c>
      <c r="S437">
        <v>5</v>
      </c>
      <c r="T437" t="s">
        <v>1176</v>
      </c>
      <c r="V437" t="s">
        <v>506</v>
      </c>
      <c r="Z437">
        <v>5</v>
      </c>
      <c r="AA437" t="s">
        <v>1176</v>
      </c>
      <c r="AC437" t="s">
        <v>1465</v>
      </c>
    </row>
    <row r="438" spans="1:29" ht="14.25">
      <c r="A438" s="11" t="s">
        <v>561</v>
      </c>
      <c r="B438" t="s">
        <v>562</v>
      </c>
      <c r="C438" t="s">
        <v>562</v>
      </c>
      <c r="D438" t="s">
        <v>1497</v>
      </c>
      <c r="E438" t="s">
        <v>1498</v>
      </c>
      <c r="F438" s="2">
        <v>37329</v>
      </c>
      <c r="G438" s="10">
        <f t="shared" si="6"/>
        <v>2002</v>
      </c>
      <c r="H438" t="s">
        <v>198</v>
      </c>
      <c r="I438" t="s">
        <v>1291</v>
      </c>
      <c r="J438">
        <v>12.39</v>
      </c>
      <c r="L438">
        <v>104.25</v>
      </c>
      <c r="M438" t="s">
        <v>1458</v>
      </c>
      <c r="N438" t="s">
        <v>1292</v>
      </c>
      <c r="P438" t="s">
        <v>1175</v>
      </c>
      <c r="Q438" t="s">
        <v>1468</v>
      </c>
      <c r="R438" t="s">
        <v>1502</v>
      </c>
      <c r="S438">
        <v>5</v>
      </c>
      <c r="T438" t="s">
        <v>1176</v>
      </c>
      <c r="V438" t="s">
        <v>506</v>
      </c>
      <c r="Z438">
        <v>5</v>
      </c>
      <c r="AA438" t="s">
        <v>1176</v>
      </c>
      <c r="AC438" t="s">
        <v>1465</v>
      </c>
    </row>
    <row r="439" spans="1:29" ht="14.25">
      <c r="A439" s="11" t="s">
        <v>561</v>
      </c>
      <c r="B439" t="s">
        <v>562</v>
      </c>
      <c r="C439" t="s">
        <v>562</v>
      </c>
      <c r="D439" t="s">
        <v>1497</v>
      </c>
      <c r="E439" t="s">
        <v>1498</v>
      </c>
      <c r="F439" s="2">
        <v>37329</v>
      </c>
      <c r="G439" s="10">
        <f t="shared" si="6"/>
        <v>2002</v>
      </c>
      <c r="H439" t="s">
        <v>198</v>
      </c>
      <c r="I439" t="s">
        <v>1294</v>
      </c>
      <c r="J439">
        <v>12.39</v>
      </c>
      <c r="L439">
        <v>226.42</v>
      </c>
      <c r="M439" t="s">
        <v>1458</v>
      </c>
      <c r="N439" t="s">
        <v>1295</v>
      </c>
      <c r="P439" t="s">
        <v>1175</v>
      </c>
      <c r="Q439" t="s">
        <v>1468</v>
      </c>
      <c r="S439">
        <v>5</v>
      </c>
      <c r="T439" t="s">
        <v>1176</v>
      </c>
      <c r="V439" t="s">
        <v>506</v>
      </c>
      <c r="Z439">
        <v>5</v>
      </c>
      <c r="AA439" t="s">
        <v>1176</v>
      </c>
      <c r="AC439" t="s">
        <v>1465</v>
      </c>
    </row>
    <row r="440" spans="1:29" ht="14.25">
      <c r="A440" s="11" t="s">
        <v>1199</v>
      </c>
      <c r="B440" t="s">
        <v>1200</v>
      </c>
      <c r="C440" t="s">
        <v>1201</v>
      </c>
      <c r="D440" t="s">
        <v>1453</v>
      </c>
      <c r="E440" t="s">
        <v>1454</v>
      </c>
      <c r="F440" s="2">
        <v>37711</v>
      </c>
      <c r="G440" s="10">
        <f t="shared" si="6"/>
        <v>2003</v>
      </c>
      <c r="H440" t="s">
        <v>1202</v>
      </c>
      <c r="I440" t="s">
        <v>1324</v>
      </c>
      <c r="J440">
        <v>12.31</v>
      </c>
      <c r="K440" t="s">
        <v>1457</v>
      </c>
      <c r="L440">
        <v>150.6</v>
      </c>
      <c r="M440" t="s">
        <v>1458</v>
      </c>
      <c r="N440" t="s">
        <v>1325</v>
      </c>
      <c r="P440" t="s">
        <v>1175</v>
      </c>
      <c r="Q440" t="s">
        <v>1468</v>
      </c>
      <c r="S440">
        <v>10</v>
      </c>
      <c r="T440" t="s">
        <v>1176</v>
      </c>
      <c r="W440">
        <v>20</v>
      </c>
      <c r="X440" t="s">
        <v>1176</v>
      </c>
      <c r="Y440" t="s">
        <v>382</v>
      </c>
      <c r="Z440">
        <v>10</v>
      </c>
      <c r="AA440" t="s">
        <v>1176</v>
      </c>
      <c r="AC440" t="s">
        <v>1465</v>
      </c>
    </row>
    <row r="441" spans="1:29" ht="14.25">
      <c r="A441" s="11" t="s">
        <v>326</v>
      </c>
      <c r="B441" t="s">
        <v>327</v>
      </c>
      <c r="C441" t="s">
        <v>328</v>
      </c>
      <c r="D441" t="s">
        <v>2522</v>
      </c>
      <c r="E441" t="s">
        <v>2523</v>
      </c>
      <c r="F441" s="2">
        <v>38048</v>
      </c>
      <c r="G441" s="10">
        <f t="shared" si="6"/>
        <v>2004</v>
      </c>
      <c r="H441" t="s">
        <v>329</v>
      </c>
      <c r="I441" t="s">
        <v>1204</v>
      </c>
      <c r="J441">
        <v>12.31</v>
      </c>
      <c r="K441" t="s">
        <v>1457</v>
      </c>
      <c r="L441">
        <v>225</v>
      </c>
      <c r="M441" t="s">
        <v>1526</v>
      </c>
      <c r="N441" t="s">
        <v>332</v>
      </c>
      <c r="P441" t="s">
        <v>1175</v>
      </c>
      <c r="Q441" t="s">
        <v>1461</v>
      </c>
      <c r="R441" t="s">
        <v>341</v>
      </c>
      <c r="S441">
        <v>10</v>
      </c>
      <c r="T441" t="s">
        <v>1176</v>
      </c>
      <c r="V441" t="s">
        <v>506</v>
      </c>
      <c r="Z441">
        <v>10</v>
      </c>
      <c r="AA441" t="s">
        <v>1176</v>
      </c>
      <c r="AC441" t="s">
        <v>334</v>
      </c>
    </row>
    <row r="442" spans="1:29" ht="14.25">
      <c r="A442" s="11" t="s">
        <v>305</v>
      </c>
      <c r="B442" t="s">
        <v>306</v>
      </c>
      <c r="C442" t="s">
        <v>1636</v>
      </c>
      <c r="D442" t="s">
        <v>600</v>
      </c>
      <c r="E442" t="s">
        <v>601</v>
      </c>
      <c r="F442" s="2">
        <v>38160</v>
      </c>
      <c r="G442" s="10">
        <f t="shared" si="6"/>
        <v>2004</v>
      </c>
      <c r="H442" t="s">
        <v>307</v>
      </c>
      <c r="I442" t="s">
        <v>308</v>
      </c>
      <c r="J442">
        <v>12.31</v>
      </c>
      <c r="K442" t="s">
        <v>1457</v>
      </c>
      <c r="L442">
        <v>198</v>
      </c>
      <c r="M442" t="s">
        <v>1458</v>
      </c>
      <c r="P442" t="s">
        <v>1175</v>
      </c>
      <c r="Q442" t="s">
        <v>1468</v>
      </c>
      <c r="S442">
        <v>20</v>
      </c>
      <c r="T442" t="s">
        <v>1176</v>
      </c>
      <c r="Z442">
        <v>20</v>
      </c>
      <c r="AA442" t="s">
        <v>1176</v>
      </c>
      <c r="AC442" t="s">
        <v>1465</v>
      </c>
    </row>
    <row r="443" spans="1:29" ht="14.25">
      <c r="A443" s="11" t="s">
        <v>472</v>
      </c>
      <c r="B443" t="s">
        <v>473</v>
      </c>
      <c r="C443" t="s">
        <v>473</v>
      </c>
      <c r="D443" t="s">
        <v>713</v>
      </c>
      <c r="E443" t="s">
        <v>714</v>
      </c>
      <c r="F443" s="2">
        <v>39302</v>
      </c>
      <c r="G443" s="10">
        <f t="shared" si="6"/>
        <v>2007</v>
      </c>
      <c r="H443" t="s">
        <v>474</v>
      </c>
      <c r="I443" t="s">
        <v>475</v>
      </c>
      <c r="J443">
        <v>12.3</v>
      </c>
      <c r="K443" t="s">
        <v>476</v>
      </c>
      <c r="L443">
        <v>250</v>
      </c>
      <c r="M443" t="s">
        <v>477</v>
      </c>
      <c r="N443" t="s">
        <v>478</v>
      </c>
      <c r="P443" t="s">
        <v>1175</v>
      </c>
      <c r="Q443" t="s">
        <v>1468</v>
      </c>
      <c r="S443">
        <v>0</v>
      </c>
      <c r="T443" t="s">
        <v>3381</v>
      </c>
      <c r="U443" t="s">
        <v>492</v>
      </c>
      <c r="AC443" t="s">
        <v>1465</v>
      </c>
    </row>
    <row r="444" spans="1:29" ht="14.25">
      <c r="A444" s="11" t="s">
        <v>1215</v>
      </c>
      <c r="B444" t="s">
        <v>1216</v>
      </c>
      <c r="C444" t="s">
        <v>1216</v>
      </c>
      <c r="D444" t="s">
        <v>1217</v>
      </c>
      <c r="E444" t="s">
        <v>1218</v>
      </c>
      <c r="F444" s="2">
        <v>35591</v>
      </c>
      <c r="G444" s="10">
        <f t="shared" si="6"/>
        <v>1997</v>
      </c>
      <c r="I444" t="s">
        <v>1219</v>
      </c>
      <c r="J444">
        <v>12.39</v>
      </c>
      <c r="K444" t="s">
        <v>1220</v>
      </c>
      <c r="L444">
        <v>244</v>
      </c>
      <c r="M444" t="s">
        <v>541</v>
      </c>
      <c r="N444" t="s">
        <v>1221</v>
      </c>
      <c r="P444" t="s">
        <v>1195</v>
      </c>
      <c r="Q444" t="s">
        <v>1461</v>
      </c>
      <c r="R444" t="s">
        <v>906</v>
      </c>
      <c r="S444">
        <v>1.82</v>
      </c>
      <c r="T444" t="s">
        <v>19</v>
      </c>
      <c r="AB444" t="s">
        <v>586</v>
      </c>
      <c r="AC444" t="s">
        <v>1465</v>
      </c>
    </row>
    <row r="445" spans="1:29" ht="14.25">
      <c r="A445" s="11" t="s">
        <v>15</v>
      </c>
      <c r="B445" t="s">
        <v>1872</v>
      </c>
      <c r="C445" t="s">
        <v>1873</v>
      </c>
      <c r="D445" t="s">
        <v>871</v>
      </c>
      <c r="E445" t="s">
        <v>872</v>
      </c>
      <c r="F445" s="2">
        <v>35711</v>
      </c>
      <c r="G445" s="10">
        <f t="shared" si="6"/>
        <v>1997</v>
      </c>
      <c r="I445" t="s">
        <v>171</v>
      </c>
      <c r="J445">
        <v>12.31</v>
      </c>
      <c r="K445" t="s">
        <v>1457</v>
      </c>
      <c r="L445">
        <v>234</v>
      </c>
      <c r="M445" t="s">
        <v>1458</v>
      </c>
      <c r="N445" t="s">
        <v>16</v>
      </c>
      <c r="P445" t="s">
        <v>1195</v>
      </c>
      <c r="Q445" t="s">
        <v>1468</v>
      </c>
      <c r="R445" t="s">
        <v>17</v>
      </c>
      <c r="S445">
        <v>8.4</v>
      </c>
      <c r="T445" t="s">
        <v>1503</v>
      </c>
      <c r="W445">
        <v>27</v>
      </c>
      <c r="X445" t="s">
        <v>289</v>
      </c>
      <c r="Z445">
        <v>0.036</v>
      </c>
      <c r="AA445" t="s">
        <v>1464</v>
      </c>
      <c r="AC445" t="s">
        <v>1465</v>
      </c>
    </row>
    <row r="446" spans="1:29" ht="14.25">
      <c r="A446" s="11" t="s">
        <v>7</v>
      </c>
      <c r="B446" t="s">
        <v>8</v>
      </c>
      <c r="C446" t="s">
        <v>9</v>
      </c>
      <c r="D446" t="s">
        <v>1510</v>
      </c>
      <c r="E446" t="s">
        <v>1511</v>
      </c>
      <c r="F446" s="2">
        <v>35774</v>
      </c>
      <c r="G446" s="10">
        <f t="shared" si="6"/>
        <v>1997</v>
      </c>
      <c r="H446" t="s">
        <v>10</v>
      </c>
      <c r="I446" t="s">
        <v>12</v>
      </c>
      <c r="J446">
        <v>12.31</v>
      </c>
      <c r="K446" t="s">
        <v>1457</v>
      </c>
      <c r="L446">
        <v>165</v>
      </c>
      <c r="M446" t="s">
        <v>1458</v>
      </c>
      <c r="P446" t="s">
        <v>1195</v>
      </c>
      <c r="Q446" t="s">
        <v>1461</v>
      </c>
      <c r="R446" t="s">
        <v>14</v>
      </c>
      <c r="S446">
        <v>0.004</v>
      </c>
      <c r="T446" t="s">
        <v>1464</v>
      </c>
      <c r="Z446">
        <v>0.004</v>
      </c>
      <c r="AA446" t="s">
        <v>1464</v>
      </c>
      <c r="AC446" t="s">
        <v>1465</v>
      </c>
    </row>
    <row r="447" spans="1:29" ht="14.25">
      <c r="A447" s="11" t="s">
        <v>1227</v>
      </c>
      <c r="B447" t="s">
        <v>1228</v>
      </c>
      <c r="C447" t="s">
        <v>1228</v>
      </c>
      <c r="D447" t="s">
        <v>1229</v>
      </c>
      <c r="E447" t="s">
        <v>1230</v>
      </c>
      <c r="F447" s="2">
        <v>35781</v>
      </c>
      <c r="G447" s="10">
        <f t="shared" si="6"/>
        <v>1997</v>
      </c>
      <c r="I447" t="s">
        <v>1231</v>
      </c>
      <c r="J447">
        <v>12.31</v>
      </c>
      <c r="K447" t="s">
        <v>1457</v>
      </c>
      <c r="L447">
        <v>190</v>
      </c>
      <c r="M447" t="s">
        <v>1458</v>
      </c>
      <c r="N447" t="s">
        <v>1232</v>
      </c>
      <c r="P447" t="s">
        <v>1195</v>
      </c>
      <c r="Q447" t="s">
        <v>582</v>
      </c>
      <c r="S447">
        <v>1</v>
      </c>
      <c r="T447" t="s">
        <v>1503</v>
      </c>
      <c r="AB447" t="s">
        <v>586</v>
      </c>
      <c r="AC447" t="s">
        <v>1465</v>
      </c>
    </row>
    <row r="448" spans="1:29" ht="14.25">
      <c r="A448" s="11" t="s">
        <v>1227</v>
      </c>
      <c r="B448" t="s">
        <v>1228</v>
      </c>
      <c r="C448" t="s">
        <v>1228</v>
      </c>
      <c r="D448" t="s">
        <v>1229</v>
      </c>
      <c r="E448" t="s">
        <v>1230</v>
      </c>
      <c r="F448" s="2">
        <v>35781</v>
      </c>
      <c r="G448" s="10">
        <f t="shared" si="6"/>
        <v>1997</v>
      </c>
      <c r="I448" t="s">
        <v>1235</v>
      </c>
      <c r="J448">
        <v>12.39</v>
      </c>
      <c r="K448" t="s">
        <v>1236</v>
      </c>
      <c r="L448">
        <v>190</v>
      </c>
      <c r="M448" t="s">
        <v>1458</v>
      </c>
      <c r="N448" t="s">
        <v>1232</v>
      </c>
      <c r="P448" t="s">
        <v>1195</v>
      </c>
      <c r="Q448" t="s">
        <v>582</v>
      </c>
      <c r="S448">
        <v>1.7</v>
      </c>
      <c r="T448" t="s">
        <v>1503</v>
      </c>
      <c r="AC448" t="s">
        <v>1465</v>
      </c>
    </row>
    <row r="449" spans="1:29" ht="14.25">
      <c r="A449" s="11" t="s">
        <v>1227</v>
      </c>
      <c r="B449" t="s">
        <v>1228</v>
      </c>
      <c r="C449" t="s">
        <v>1228</v>
      </c>
      <c r="D449" t="s">
        <v>1229</v>
      </c>
      <c r="E449" t="s">
        <v>1230</v>
      </c>
      <c r="F449" s="2">
        <v>35781</v>
      </c>
      <c r="G449" s="10">
        <f t="shared" si="6"/>
        <v>1997</v>
      </c>
      <c r="I449" t="s">
        <v>1237</v>
      </c>
      <c r="J449">
        <v>12.39</v>
      </c>
      <c r="K449" t="s">
        <v>1238</v>
      </c>
      <c r="L449">
        <v>190</v>
      </c>
      <c r="M449" t="s">
        <v>1458</v>
      </c>
      <c r="N449" t="s">
        <v>1232</v>
      </c>
      <c r="P449" t="s">
        <v>1195</v>
      </c>
      <c r="Q449" t="s">
        <v>582</v>
      </c>
      <c r="S449">
        <v>1.7</v>
      </c>
      <c r="T449" t="s">
        <v>1503</v>
      </c>
      <c r="AC449" t="s">
        <v>1465</v>
      </c>
    </row>
    <row r="450" spans="1:29" ht="14.25">
      <c r="A450" s="11" t="s">
        <v>1227</v>
      </c>
      <c r="B450" t="s">
        <v>1228</v>
      </c>
      <c r="C450" t="s">
        <v>1228</v>
      </c>
      <c r="D450" t="s">
        <v>1229</v>
      </c>
      <c r="E450" t="s">
        <v>1230</v>
      </c>
      <c r="F450" s="2">
        <v>35781</v>
      </c>
      <c r="G450" s="10">
        <f aca="true" t="shared" si="7" ref="G450:G508">YEAR(F450)</f>
        <v>1997</v>
      </c>
      <c r="I450" t="s">
        <v>1233</v>
      </c>
      <c r="J450">
        <v>12.39</v>
      </c>
      <c r="K450" t="s">
        <v>1234</v>
      </c>
      <c r="L450">
        <v>260</v>
      </c>
      <c r="M450" t="s">
        <v>1458</v>
      </c>
      <c r="P450" t="s">
        <v>1195</v>
      </c>
      <c r="Q450" t="s">
        <v>1461</v>
      </c>
      <c r="S450">
        <v>3.4</v>
      </c>
      <c r="T450" t="s">
        <v>1503</v>
      </c>
      <c r="AC450" t="s">
        <v>1465</v>
      </c>
    </row>
    <row r="451" spans="1:29" ht="14.25">
      <c r="A451" s="11" t="s">
        <v>1483</v>
      </c>
      <c r="B451" t="s">
        <v>1484</v>
      </c>
      <c r="C451" t="s">
        <v>1485</v>
      </c>
      <c r="D451" t="s">
        <v>1486</v>
      </c>
      <c r="E451" t="s">
        <v>1487</v>
      </c>
      <c r="F451" s="2">
        <v>35796</v>
      </c>
      <c r="G451" s="10">
        <f t="shared" si="7"/>
        <v>1998</v>
      </c>
      <c r="H451" t="s">
        <v>1488</v>
      </c>
      <c r="I451" t="s">
        <v>1239</v>
      </c>
      <c r="J451">
        <v>12.31</v>
      </c>
      <c r="K451" t="s">
        <v>1457</v>
      </c>
      <c r="L451">
        <v>1095</v>
      </c>
      <c r="M451" t="s">
        <v>1490</v>
      </c>
      <c r="N451" t="s">
        <v>1240</v>
      </c>
      <c r="P451" t="s">
        <v>1195</v>
      </c>
      <c r="Q451" t="s">
        <v>1461</v>
      </c>
      <c r="R451" t="s">
        <v>3</v>
      </c>
      <c r="S451">
        <v>0.052</v>
      </c>
      <c r="T451" t="s">
        <v>1464</v>
      </c>
      <c r="Z451">
        <v>0.052</v>
      </c>
      <c r="AA451" t="s">
        <v>1464</v>
      </c>
      <c r="AC451" t="s">
        <v>1465</v>
      </c>
    </row>
    <row r="452" spans="1:29" ht="14.25">
      <c r="A452" s="11" t="s">
        <v>1494</v>
      </c>
      <c r="B452" t="s">
        <v>1495</v>
      </c>
      <c r="C452" t="s">
        <v>1496</v>
      </c>
      <c r="D452" t="s">
        <v>1497</v>
      </c>
      <c r="E452" t="s">
        <v>1498</v>
      </c>
      <c r="F452" s="2">
        <v>35972</v>
      </c>
      <c r="G452" s="10">
        <f t="shared" si="7"/>
        <v>1998</v>
      </c>
      <c r="H452" t="s">
        <v>1499</v>
      </c>
      <c r="I452" t="s">
        <v>1250</v>
      </c>
      <c r="J452">
        <v>12.39</v>
      </c>
      <c r="K452" t="s">
        <v>1251</v>
      </c>
      <c r="L452">
        <v>213</v>
      </c>
      <c r="M452" t="s">
        <v>1458</v>
      </c>
      <c r="N452" t="s">
        <v>1252</v>
      </c>
      <c r="P452" t="s">
        <v>1195</v>
      </c>
      <c r="Q452" t="s">
        <v>1461</v>
      </c>
      <c r="R452" t="s">
        <v>906</v>
      </c>
      <c r="S452">
        <v>0.3</v>
      </c>
      <c r="T452" t="s">
        <v>1503</v>
      </c>
      <c r="W452">
        <v>1.31</v>
      </c>
      <c r="X452" t="s">
        <v>1463</v>
      </c>
      <c r="AC452" t="s">
        <v>1465</v>
      </c>
    </row>
    <row r="453" spans="1:29" ht="14.25">
      <c r="A453" s="11" t="s">
        <v>133</v>
      </c>
      <c r="B453" t="s">
        <v>134</v>
      </c>
      <c r="C453" t="s">
        <v>135</v>
      </c>
      <c r="D453" t="s">
        <v>1497</v>
      </c>
      <c r="E453" t="s">
        <v>1498</v>
      </c>
      <c r="F453" s="2">
        <v>36046</v>
      </c>
      <c r="G453" s="10">
        <f t="shared" si="7"/>
        <v>1998</v>
      </c>
      <c r="H453" t="s">
        <v>136</v>
      </c>
      <c r="I453" t="s">
        <v>671</v>
      </c>
      <c r="J453">
        <v>12.31</v>
      </c>
      <c r="K453" t="s">
        <v>1457</v>
      </c>
      <c r="L453">
        <v>310.4</v>
      </c>
      <c r="M453" t="s">
        <v>1458</v>
      </c>
      <c r="P453" t="s">
        <v>1195</v>
      </c>
      <c r="Q453" t="s">
        <v>1461</v>
      </c>
      <c r="R453" t="s">
        <v>650</v>
      </c>
      <c r="S453">
        <v>0.01</v>
      </c>
      <c r="T453" t="s">
        <v>1464</v>
      </c>
      <c r="AC453" t="s">
        <v>1465</v>
      </c>
    </row>
    <row r="454" spans="1:29" ht="14.25">
      <c r="A454" s="11" t="s">
        <v>133</v>
      </c>
      <c r="B454" t="s">
        <v>134</v>
      </c>
      <c r="C454" t="s">
        <v>135</v>
      </c>
      <c r="D454" t="s">
        <v>1497</v>
      </c>
      <c r="E454" t="s">
        <v>1498</v>
      </c>
      <c r="F454" s="2">
        <v>36046</v>
      </c>
      <c r="G454" s="10">
        <f t="shared" si="7"/>
        <v>1998</v>
      </c>
      <c r="H454" t="s">
        <v>136</v>
      </c>
      <c r="I454" t="s">
        <v>137</v>
      </c>
      <c r="J454">
        <v>12.31</v>
      </c>
      <c r="K454" t="s">
        <v>1457</v>
      </c>
      <c r="L454">
        <v>227</v>
      </c>
      <c r="M454" t="s">
        <v>1526</v>
      </c>
      <c r="N454" t="s">
        <v>138</v>
      </c>
      <c r="P454" t="s">
        <v>1195</v>
      </c>
      <c r="Q454" t="s">
        <v>1461</v>
      </c>
      <c r="R454" t="s">
        <v>555</v>
      </c>
      <c r="S454">
        <v>0.007</v>
      </c>
      <c r="T454" t="s">
        <v>1464</v>
      </c>
      <c r="AC454" t="s">
        <v>1465</v>
      </c>
    </row>
    <row r="455" spans="1:29" ht="14.25">
      <c r="A455" s="11" t="s">
        <v>122</v>
      </c>
      <c r="B455" t="s">
        <v>123</v>
      </c>
      <c r="C455" t="s">
        <v>124</v>
      </c>
      <c r="D455" t="s">
        <v>1497</v>
      </c>
      <c r="E455" t="s">
        <v>1498</v>
      </c>
      <c r="F455" s="2">
        <v>36096</v>
      </c>
      <c r="G455" s="10">
        <f t="shared" si="7"/>
        <v>1998</v>
      </c>
      <c r="H455" t="s">
        <v>125</v>
      </c>
      <c r="I455" t="s">
        <v>127</v>
      </c>
      <c r="J455">
        <v>12.31</v>
      </c>
      <c r="K455" t="s">
        <v>1717</v>
      </c>
      <c r="L455">
        <v>200</v>
      </c>
      <c r="M455" t="s">
        <v>50</v>
      </c>
      <c r="N455" t="s">
        <v>128</v>
      </c>
      <c r="P455" t="s">
        <v>1195</v>
      </c>
      <c r="Q455" t="s">
        <v>1461</v>
      </c>
      <c r="R455" t="s">
        <v>48</v>
      </c>
      <c r="S455">
        <v>0.01</v>
      </c>
      <c r="T455" t="s">
        <v>1464</v>
      </c>
      <c r="U455" t="s">
        <v>2354</v>
      </c>
      <c r="AC455" t="s">
        <v>1465</v>
      </c>
    </row>
    <row r="456" spans="1:29" ht="14.25">
      <c r="A456" s="11" t="s">
        <v>113</v>
      </c>
      <c r="B456" t="s">
        <v>114</v>
      </c>
      <c r="C456" t="s">
        <v>114</v>
      </c>
      <c r="D456" t="s">
        <v>577</v>
      </c>
      <c r="E456" t="s">
        <v>578</v>
      </c>
      <c r="F456" s="2">
        <v>36109</v>
      </c>
      <c r="G456" s="10">
        <f t="shared" si="7"/>
        <v>1998</v>
      </c>
      <c r="I456" t="s">
        <v>119</v>
      </c>
      <c r="J456">
        <v>12.31</v>
      </c>
      <c r="K456" t="s">
        <v>1457</v>
      </c>
      <c r="L456">
        <v>114</v>
      </c>
      <c r="M456" t="s">
        <v>120</v>
      </c>
      <c r="N456" t="s">
        <v>121</v>
      </c>
      <c r="P456" t="s">
        <v>1195</v>
      </c>
      <c r="Q456" t="s">
        <v>1461</v>
      </c>
      <c r="R456" t="s">
        <v>117</v>
      </c>
      <c r="S456">
        <v>0.005</v>
      </c>
      <c r="T456" t="s">
        <v>1464</v>
      </c>
      <c r="Z456">
        <v>0.005</v>
      </c>
      <c r="AA456" t="s">
        <v>1464</v>
      </c>
      <c r="AC456" t="s">
        <v>1465</v>
      </c>
    </row>
    <row r="457" spans="1:29" ht="14.25">
      <c r="A457" s="11" t="s">
        <v>1871</v>
      </c>
      <c r="B457" t="s">
        <v>1872</v>
      </c>
      <c r="C457" t="s">
        <v>1873</v>
      </c>
      <c r="D457" t="s">
        <v>871</v>
      </c>
      <c r="E457" t="s">
        <v>872</v>
      </c>
      <c r="F457" s="2">
        <v>36196</v>
      </c>
      <c r="G457" s="10">
        <f t="shared" si="7"/>
        <v>1999</v>
      </c>
      <c r="H457" t="s">
        <v>1874</v>
      </c>
      <c r="I457" t="s">
        <v>98</v>
      </c>
      <c r="J457">
        <v>12.31</v>
      </c>
      <c r="K457" t="s">
        <v>1457</v>
      </c>
      <c r="L457">
        <v>118</v>
      </c>
      <c r="M457" t="s">
        <v>1458</v>
      </c>
      <c r="N457" t="s">
        <v>99</v>
      </c>
      <c r="P457" t="s">
        <v>1195</v>
      </c>
      <c r="Q457" t="s">
        <v>1468</v>
      </c>
      <c r="R457" t="s">
        <v>1877</v>
      </c>
      <c r="S457">
        <v>0.2</v>
      </c>
      <c r="T457" t="s">
        <v>1503</v>
      </c>
      <c r="W457">
        <v>3.1</v>
      </c>
      <c r="X457" t="s">
        <v>1032</v>
      </c>
      <c r="Z457">
        <v>0.002</v>
      </c>
      <c r="AA457" t="s">
        <v>1464</v>
      </c>
      <c r="AC457" t="s">
        <v>1465</v>
      </c>
    </row>
    <row r="458" spans="1:29" ht="14.25">
      <c r="A458" s="11" t="s">
        <v>1871</v>
      </c>
      <c r="B458" t="s">
        <v>1872</v>
      </c>
      <c r="C458" t="s">
        <v>1873</v>
      </c>
      <c r="D458" t="s">
        <v>871</v>
      </c>
      <c r="E458" t="s">
        <v>872</v>
      </c>
      <c r="F458" s="2">
        <v>36196</v>
      </c>
      <c r="G458" s="10">
        <f t="shared" si="7"/>
        <v>1999</v>
      </c>
      <c r="H458" t="s">
        <v>1874</v>
      </c>
      <c r="I458" t="s">
        <v>101</v>
      </c>
      <c r="J458">
        <v>12.31</v>
      </c>
      <c r="K458" t="s">
        <v>1457</v>
      </c>
      <c r="L458">
        <v>134</v>
      </c>
      <c r="M458" t="s">
        <v>1458</v>
      </c>
      <c r="N458" t="s">
        <v>102</v>
      </c>
      <c r="P458" t="s">
        <v>1195</v>
      </c>
      <c r="Q458" t="s">
        <v>1468</v>
      </c>
      <c r="R458" t="s">
        <v>1877</v>
      </c>
      <c r="S458">
        <v>0.2</v>
      </c>
      <c r="T458" t="s">
        <v>1503</v>
      </c>
      <c r="W458">
        <v>2.7</v>
      </c>
      <c r="X458" t="s">
        <v>1032</v>
      </c>
      <c r="Z458">
        <v>0.001</v>
      </c>
      <c r="AA458" t="s">
        <v>1464</v>
      </c>
      <c r="AC458" t="s">
        <v>1465</v>
      </c>
    </row>
    <row r="459" spans="1:29" ht="14.25">
      <c r="A459" s="11" t="s">
        <v>1871</v>
      </c>
      <c r="B459" t="s">
        <v>1872</v>
      </c>
      <c r="C459" t="s">
        <v>1873</v>
      </c>
      <c r="D459" t="s">
        <v>871</v>
      </c>
      <c r="E459" t="s">
        <v>872</v>
      </c>
      <c r="F459" s="2">
        <v>36196</v>
      </c>
      <c r="G459" s="10">
        <f t="shared" si="7"/>
        <v>1999</v>
      </c>
      <c r="H459" t="s">
        <v>1874</v>
      </c>
      <c r="I459" t="s">
        <v>103</v>
      </c>
      <c r="J459">
        <v>12.31</v>
      </c>
      <c r="K459" t="s">
        <v>1457</v>
      </c>
      <c r="L459">
        <v>152</v>
      </c>
      <c r="M459" t="s">
        <v>1458</v>
      </c>
      <c r="N459" t="s">
        <v>99</v>
      </c>
      <c r="P459" t="s">
        <v>1195</v>
      </c>
      <c r="Q459" t="s">
        <v>1468</v>
      </c>
      <c r="R459" t="s">
        <v>1877</v>
      </c>
      <c r="S459">
        <v>0.2</v>
      </c>
      <c r="T459" t="s">
        <v>1503</v>
      </c>
      <c r="W459">
        <v>2.4</v>
      </c>
      <c r="X459" t="s">
        <v>1032</v>
      </c>
      <c r="Z459">
        <v>0.001</v>
      </c>
      <c r="AA459" t="s">
        <v>1464</v>
      </c>
      <c r="AC459" t="s">
        <v>1465</v>
      </c>
    </row>
    <row r="460" spans="1:29" ht="14.25">
      <c r="A460" s="11" t="s">
        <v>94</v>
      </c>
      <c r="B460" t="s">
        <v>95</v>
      </c>
      <c r="C460" t="s">
        <v>95</v>
      </c>
      <c r="D460" t="s">
        <v>1229</v>
      </c>
      <c r="E460" t="s">
        <v>1230</v>
      </c>
      <c r="F460" s="2">
        <v>36235</v>
      </c>
      <c r="G460" s="10">
        <f t="shared" si="7"/>
        <v>1999</v>
      </c>
      <c r="I460" t="s">
        <v>888</v>
      </c>
      <c r="J460">
        <v>12.31</v>
      </c>
      <c r="K460" t="s">
        <v>1457</v>
      </c>
      <c r="L460">
        <v>220</v>
      </c>
      <c r="M460" t="s">
        <v>1458</v>
      </c>
      <c r="P460" t="s">
        <v>1195</v>
      </c>
      <c r="Q460" t="s">
        <v>1461</v>
      </c>
      <c r="R460" t="s">
        <v>2051</v>
      </c>
      <c r="S460">
        <v>0.005</v>
      </c>
      <c r="T460" t="s">
        <v>1464</v>
      </c>
      <c r="W460">
        <v>36.3</v>
      </c>
      <c r="X460" t="s">
        <v>1503</v>
      </c>
      <c r="Z460">
        <v>0.005</v>
      </c>
      <c r="AA460" t="s">
        <v>1464</v>
      </c>
      <c r="AC460" t="s">
        <v>1465</v>
      </c>
    </row>
    <row r="461" spans="1:29" ht="14.25">
      <c r="A461" s="11" t="s">
        <v>87</v>
      </c>
      <c r="B461" t="s">
        <v>88</v>
      </c>
      <c r="C461" t="s">
        <v>89</v>
      </c>
      <c r="D461" t="s">
        <v>1497</v>
      </c>
      <c r="E461" t="s">
        <v>1498</v>
      </c>
      <c r="F461" s="2">
        <v>36272</v>
      </c>
      <c r="G461" s="10">
        <f t="shared" si="7"/>
        <v>1999</v>
      </c>
      <c r="H461" t="s">
        <v>90</v>
      </c>
      <c r="I461" t="s">
        <v>91</v>
      </c>
      <c r="J461">
        <v>12.31</v>
      </c>
      <c r="K461" t="s">
        <v>1457</v>
      </c>
      <c r="L461">
        <v>227</v>
      </c>
      <c r="M461" t="s">
        <v>1458</v>
      </c>
      <c r="N461" t="s">
        <v>92</v>
      </c>
      <c r="P461" t="s">
        <v>1195</v>
      </c>
      <c r="Q461" t="s">
        <v>1461</v>
      </c>
      <c r="R461" t="s">
        <v>1134</v>
      </c>
      <c r="S461">
        <v>1.59</v>
      </c>
      <c r="T461" t="s">
        <v>1503</v>
      </c>
      <c r="W461">
        <v>1.89</v>
      </c>
      <c r="X461" t="s">
        <v>1463</v>
      </c>
      <c r="AC461" t="s">
        <v>93</v>
      </c>
    </row>
    <row r="462" spans="1:29" ht="14.25">
      <c r="A462" s="11" t="s">
        <v>73</v>
      </c>
      <c r="B462" t="s">
        <v>74</v>
      </c>
      <c r="C462" t="s">
        <v>74</v>
      </c>
      <c r="D462" t="s">
        <v>808</v>
      </c>
      <c r="E462" t="s">
        <v>1320</v>
      </c>
      <c r="F462" s="2">
        <v>36285</v>
      </c>
      <c r="G462" s="10">
        <f t="shared" si="7"/>
        <v>1999</v>
      </c>
      <c r="H462" t="s">
        <v>75</v>
      </c>
      <c r="I462" t="s">
        <v>1233</v>
      </c>
      <c r="J462">
        <v>12.31</v>
      </c>
      <c r="K462" t="s">
        <v>1457</v>
      </c>
      <c r="L462">
        <v>315</v>
      </c>
      <c r="M462" t="s">
        <v>1458</v>
      </c>
      <c r="N462" t="s">
        <v>77</v>
      </c>
      <c r="P462" t="s">
        <v>1195</v>
      </c>
      <c r="Q462" t="s">
        <v>1461</v>
      </c>
      <c r="R462" t="s">
        <v>1134</v>
      </c>
      <c r="S462">
        <v>0.019</v>
      </c>
      <c r="T462" t="s">
        <v>1464</v>
      </c>
      <c r="Z462">
        <v>0.019</v>
      </c>
      <c r="AA462" t="s">
        <v>1464</v>
      </c>
      <c r="AC462" t="s">
        <v>1465</v>
      </c>
    </row>
    <row r="463" spans="1:29" ht="14.25">
      <c r="A463" s="11" t="s">
        <v>73</v>
      </c>
      <c r="B463" t="s">
        <v>74</v>
      </c>
      <c r="C463" t="s">
        <v>74</v>
      </c>
      <c r="D463" t="s">
        <v>808</v>
      </c>
      <c r="E463" t="s">
        <v>1320</v>
      </c>
      <c r="F463" s="2">
        <v>36285</v>
      </c>
      <c r="G463" s="10">
        <f t="shared" si="7"/>
        <v>1999</v>
      </c>
      <c r="H463" t="s">
        <v>75</v>
      </c>
      <c r="I463" t="s">
        <v>641</v>
      </c>
      <c r="J463">
        <v>12.31</v>
      </c>
      <c r="K463" t="s">
        <v>1457</v>
      </c>
      <c r="L463">
        <v>362</v>
      </c>
      <c r="M463" t="s">
        <v>1458</v>
      </c>
      <c r="N463" t="s">
        <v>79</v>
      </c>
      <c r="P463" t="s">
        <v>1195</v>
      </c>
      <c r="Q463" t="s">
        <v>1461</v>
      </c>
      <c r="R463" t="s">
        <v>906</v>
      </c>
      <c r="S463">
        <v>0.002</v>
      </c>
      <c r="T463" t="s">
        <v>1464</v>
      </c>
      <c r="Z463">
        <v>0.002</v>
      </c>
      <c r="AA463" t="s">
        <v>1464</v>
      </c>
      <c r="AC463" t="s">
        <v>1465</v>
      </c>
    </row>
    <row r="464" spans="1:29" ht="14.25">
      <c r="A464" s="11" t="s">
        <v>43</v>
      </c>
      <c r="B464" t="s">
        <v>44</v>
      </c>
      <c r="C464" t="s">
        <v>45</v>
      </c>
      <c r="D464" t="s">
        <v>1497</v>
      </c>
      <c r="E464" t="s">
        <v>1498</v>
      </c>
      <c r="F464" s="2">
        <v>36605</v>
      </c>
      <c r="G464" s="10">
        <f t="shared" si="7"/>
        <v>2000</v>
      </c>
      <c r="H464" t="s">
        <v>46</v>
      </c>
      <c r="I464" t="s">
        <v>49</v>
      </c>
      <c r="J464">
        <v>12.31</v>
      </c>
      <c r="K464" t="s">
        <v>1717</v>
      </c>
      <c r="L464">
        <v>160</v>
      </c>
      <c r="M464" t="s">
        <v>50</v>
      </c>
      <c r="N464" t="s">
        <v>51</v>
      </c>
      <c r="P464" t="s">
        <v>1195</v>
      </c>
      <c r="Q464" t="s">
        <v>1461</v>
      </c>
      <c r="R464" t="s">
        <v>48</v>
      </c>
      <c r="S464">
        <v>0.012</v>
      </c>
      <c r="T464" t="s">
        <v>1464</v>
      </c>
      <c r="U464" t="s">
        <v>2354</v>
      </c>
      <c r="AC464" t="s">
        <v>1465</v>
      </c>
    </row>
    <row r="465" spans="1:29" ht="14.25">
      <c r="A465" s="11" t="s">
        <v>1275</v>
      </c>
      <c r="B465" t="s">
        <v>1276</v>
      </c>
      <c r="C465" t="s">
        <v>1277</v>
      </c>
      <c r="D465" t="s">
        <v>1497</v>
      </c>
      <c r="E465" t="s">
        <v>1498</v>
      </c>
      <c r="F465" s="2">
        <v>36669</v>
      </c>
      <c r="G465" s="10">
        <f t="shared" si="7"/>
        <v>2000</v>
      </c>
      <c r="I465" t="s">
        <v>1278</v>
      </c>
      <c r="J465">
        <v>12.39</v>
      </c>
      <c r="K465" t="s">
        <v>1279</v>
      </c>
      <c r="L465">
        <v>248</v>
      </c>
      <c r="M465" t="s">
        <v>1458</v>
      </c>
      <c r="P465" t="s">
        <v>1195</v>
      </c>
      <c r="Q465" t="s">
        <v>1468</v>
      </c>
      <c r="S465">
        <v>0.98</v>
      </c>
      <c r="T465" t="s">
        <v>1503</v>
      </c>
      <c r="W465">
        <v>4.26</v>
      </c>
      <c r="X465" t="s">
        <v>1463</v>
      </c>
      <c r="AC465" t="s">
        <v>1465</v>
      </c>
    </row>
    <row r="466" spans="1:29" ht="14.25">
      <c r="A466" s="11" t="s">
        <v>1275</v>
      </c>
      <c r="B466" t="s">
        <v>1276</v>
      </c>
      <c r="C466" t="s">
        <v>1277</v>
      </c>
      <c r="D466" t="s">
        <v>1497</v>
      </c>
      <c r="E466" t="s">
        <v>1498</v>
      </c>
      <c r="F466" s="2">
        <v>36669</v>
      </c>
      <c r="G466" s="10">
        <f t="shared" si="7"/>
        <v>2000</v>
      </c>
      <c r="I466" t="s">
        <v>1280</v>
      </c>
      <c r="J466">
        <v>12.39</v>
      </c>
      <c r="K466" t="s">
        <v>1279</v>
      </c>
      <c r="L466">
        <v>147.2</v>
      </c>
      <c r="M466" t="s">
        <v>1458</v>
      </c>
      <c r="P466" t="s">
        <v>1195</v>
      </c>
      <c r="Q466" t="s">
        <v>1468</v>
      </c>
      <c r="S466">
        <v>0.58</v>
      </c>
      <c r="T466" t="s">
        <v>1503</v>
      </c>
      <c r="W466">
        <v>2.53</v>
      </c>
      <c r="X466" t="s">
        <v>1463</v>
      </c>
      <c r="AC466" t="s">
        <v>1465</v>
      </c>
    </row>
    <row r="467" spans="1:29" ht="14.25">
      <c r="A467" s="11" t="s">
        <v>259</v>
      </c>
      <c r="B467" t="s">
        <v>260</v>
      </c>
      <c r="C467" t="s">
        <v>260</v>
      </c>
      <c r="D467" t="s">
        <v>886</v>
      </c>
      <c r="E467" t="s">
        <v>887</v>
      </c>
      <c r="F467" s="2">
        <v>36880</v>
      </c>
      <c r="G467" s="10">
        <f t="shared" si="7"/>
        <v>2000</v>
      </c>
      <c r="H467" t="s">
        <v>261</v>
      </c>
      <c r="I467" t="s">
        <v>262</v>
      </c>
      <c r="J467">
        <v>12.31</v>
      </c>
      <c r="K467" t="s">
        <v>1457</v>
      </c>
      <c r="L467">
        <v>125</v>
      </c>
      <c r="M467" t="s">
        <v>1458</v>
      </c>
      <c r="N467" t="s">
        <v>263</v>
      </c>
      <c r="P467" t="s">
        <v>1195</v>
      </c>
      <c r="Q467" t="s">
        <v>1468</v>
      </c>
      <c r="S467">
        <v>0.192</v>
      </c>
      <c r="T467" t="s">
        <v>1464</v>
      </c>
      <c r="W467">
        <v>23.96</v>
      </c>
      <c r="X467" t="s">
        <v>1503</v>
      </c>
      <c r="Z467">
        <v>0.192</v>
      </c>
      <c r="AA467" t="s">
        <v>1464</v>
      </c>
      <c r="AC467" t="s">
        <v>265</v>
      </c>
    </row>
    <row r="468" spans="1:29" ht="14.25">
      <c r="A468" s="11" t="s">
        <v>1537</v>
      </c>
      <c r="B468" t="s">
        <v>1538</v>
      </c>
      <c r="C468" t="s">
        <v>1539</v>
      </c>
      <c r="D468" t="s">
        <v>1497</v>
      </c>
      <c r="E468" t="s">
        <v>1498</v>
      </c>
      <c r="F468" s="2">
        <v>36986</v>
      </c>
      <c r="G468" s="10">
        <f t="shared" si="7"/>
        <v>2001</v>
      </c>
      <c r="H468" t="s">
        <v>257</v>
      </c>
      <c r="I468" t="s">
        <v>1281</v>
      </c>
      <c r="J468">
        <v>12.39</v>
      </c>
      <c r="K468" t="s">
        <v>1546</v>
      </c>
      <c r="L468">
        <v>238</v>
      </c>
      <c r="M468" t="s">
        <v>1458</v>
      </c>
      <c r="N468" t="s">
        <v>1282</v>
      </c>
      <c r="P468" t="s">
        <v>1195</v>
      </c>
      <c r="Q468" t="s">
        <v>1468</v>
      </c>
      <c r="R468" t="s">
        <v>1502</v>
      </c>
      <c r="S468">
        <v>0.3</v>
      </c>
      <c r="T468" t="s">
        <v>1503</v>
      </c>
      <c r="W468">
        <v>1.2</v>
      </c>
      <c r="X468" t="s">
        <v>1463</v>
      </c>
      <c r="AC468" t="s">
        <v>1465</v>
      </c>
    </row>
    <row r="469" spans="1:29" ht="14.25">
      <c r="A469" s="11" t="s">
        <v>251</v>
      </c>
      <c r="B469" t="s">
        <v>252</v>
      </c>
      <c r="C469" t="s">
        <v>252</v>
      </c>
      <c r="D469" t="s">
        <v>1217</v>
      </c>
      <c r="E469" t="s">
        <v>1218</v>
      </c>
      <c r="F469" s="2">
        <v>37049</v>
      </c>
      <c r="G469" s="10">
        <f t="shared" si="7"/>
        <v>2001</v>
      </c>
      <c r="I469" t="s">
        <v>593</v>
      </c>
      <c r="J469">
        <v>12.31</v>
      </c>
      <c r="K469" t="s">
        <v>1457</v>
      </c>
      <c r="L469">
        <v>124.6</v>
      </c>
      <c r="M469" t="s">
        <v>1458</v>
      </c>
      <c r="N469" t="s">
        <v>253</v>
      </c>
      <c r="P469" t="s">
        <v>1195</v>
      </c>
      <c r="Q469" t="s">
        <v>1461</v>
      </c>
      <c r="R469" t="s">
        <v>256</v>
      </c>
      <c r="S469">
        <v>0.0054</v>
      </c>
      <c r="T469" t="s">
        <v>1464</v>
      </c>
      <c r="W469">
        <v>0.672</v>
      </c>
      <c r="X469" t="s">
        <v>1503</v>
      </c>
      <c r="Z469">
        <v>0.0054</v>
      </c>
      <c r="AA469" t="s">
        <v>1464</v>
      </c>
      <c r="AC469" t="s">
        <v>1465</v>
      </c>
    </row>
    <row r="470" spans="1:29" ht="14.25">
      <c r="A470" s="11" t="s">
        <v>239</v>
      </c>
      <c r="B470" t="s">
        <v>3466</v>
      </c>
      <c r="C470" t="s">
        <v>3467</v>
      </c>
      <c r="D470" t="s">
        <v>989</v>
      </c>
      <c r="E470" t="s">
        <v>990</v>
      </c>
      <c r="F470" s="2">
        <v>37118</v>
      </c>
      <c r="G470" s="10">
        <f t="shared" si="7"/>
        <v>2001</v>
      </c>
      <c r="H470" t="s">
        <v>240</v>
      </c>
      <c r="I470" t="s">
        <v>1725</v>
      </c>
      <c r="J470">
        <v>12.31</v>
      </c>
      <c r="K470" t="s">
        <v>1457</v>
      </c>
      <c r="L470">
        <v>20</v>
      </c>
      <c r="M470" t="s">
        <v>1458</v>
      </c>
      <c r="N470" t="s">
        <v>241</v>
      </c>
      <c r="P470" t="s">
        <v>1195</v>
      </c>
      <c r="Q470" t="s">
        <v>1461</v>
      </c>
      <c r="R470" t="s">
        <v>178</v>
      </c>
      <c r="S470">
        <v>0.005</v>
      </c>
      <c r="T470" t="s">
        <v>1464</v>
      </c>
      <c r="AC470" t="s">
        <v>1465</v>
      </c>
    </row>
    <row r="471" spans="1:29" ht="14.25">
      <c r="A471" s="11" t="s">
        <v>233</v>
      </c>
      <c r="B471" t="s">
        <v>234</v>
      </c>
      <c r="C471" t="s">
        <v>234</v>
      </c>
      <c r="D471" t="s">
        <v>808</v>
      </c>
      <c r="E471" t="s">
        <v>1320</v>
      </c>
      <c r="F471" s="2">
        <v>37173</v>
      </c>
      <c r="G471" s="10">
        <f t="shared" si="7"/>
        <v>2001</v>
      </c>
      <c r="H471" t="s">
        <v>235</v>
      </c>
      <c r="I471" t="s">
        <v>2491</v>
      </c>
      <c r="J471">
        <v>12.31</v>
      </c>
      <c r="K471" t="s">
        <v>1457</v>
      </c>
      <c r="L471">
        <v>122</v>
      </c>
      <c r="M471" t="s">
        <v>1458</v>
      </c>
      <c r="N471" t="s">
        <v>236</v>
      </c>
      <c r="P471" t="s">
        <v>1195</v>
      </c>
      <c r="Q471" t="s">
        <v>1461</v>
      </c>
      <c r="R471" t="s">
        <v>2322</v>
      </c>
      <c r="S471">
        <v>0.004</v>
      </c>
      <c r="T471" t="s">
        <v>1464</v>
      </c>
      <c r="Z471">
        <v>0.004</v>
      </c>
      <c r="AA471" t="s">
        <v>1464</v>
      </c>
      <c r="AC471" t="s">
        <v>1465</v>
      </c>
    </row>
    <row r="472" spans="1:29" ht="14.25">
      <c r="A472" s="11" t="s">
        <v>228</v>
      </c>
      <c r="B472" t="s">
        <v>229</v>
      </c>
      <c r="C472" t="s">
        <v>230</v>
      </c>
      <c r="D472" t="s">
        <v>808</v>
      </c>
      <c r="E472" t="s">
        <v>1320</v>
      </c>
      <c r="F472" s="2">
        <v>37174</v>
      </c>
      <c r="G472" s="10">
        <f t="shared" si="7"/>
        <v>2001</v>
      </c>
      <c r="H472" t="s">
        <v>2043</v>
      </c>
      <c r="I472" t="s">
        <v>231</v>
      </c>
      <c r="J472">
        <v>12.31</v>
      </c>
      <c r="K472" t="s">
        <v>1457</v>
      </c>
      <c r="L472">
        <v>225</v>
      </c>
      <c r="M472" t="s">
        <v>1458</v>
      </c>
      <c r="P472" t="s">
        <v>1195</v>
      </c>
      <c r="Q472" t="s">
        <v>1461</v>
      </c>
      <c r="R472" t="s">
        <v>3175</v>
      </c>
      <c r="S472">
        <v>0.0054</v>
      </c>
      <c r="T472" t="s">
        <v>1464</v>
      </c>
      <c r="Z472">
        <v>0.0054</v>
      </c>
      <c r="AA472" t="s">
        <v>1464</v>
      </c>
      <c r="AC472" t="s">
        <v>1465</v>
      </c>
    </row>
    <row r="473" spans="1:29" ht="14.25">
      <c r="A473" s="11" t="s">
        <v>901</v>
      </c>
      <c r="B473" t="s">
        <v>902</v>
      </c>
      <c r="C473" t="s">
        <v>902</v>
      </c>
      <c r="D473" t="s">
        <v>871</v>
      </c>
      <c r="E473" t="s">
        <v>872</v>
      </c>
      <c r="F473" s="2">
        <v>37188</v>
      </c>
      <c r="G473" s="10">
        <f t="shared" si="7"/>
        <v>2001</v>
      </c>
      <c r="H473" t="s">
        <v>903</v>
      </c>
      <c r="I473" t="s">
        <v>1204</v>
      </c>
      <c r="J473">
        <v>12.31</v>
      </c>
      <c r="K473" t="s">
        <v>1457</v>
      </c>
      <c r="L473">
        <v>120</v>
      </c>
      <c r="M473" t="s">
        <v>1458</v>
      </c>
      <c r="P473" t="s">
        <v>1195</v>
      </c>
      <c r="Q473" t="s">
        <v>1461</v>
      </c>
      <c r="R473" t="s">
        <v>906</v>
      </c>
      <c r="S473">
        <v>0.48</v>
      </c>
      <c r="T473" t="s">
        <v>1503</v>
      </c>
      <c r="W473">
        <v>0.864</v>
      </c>
      <c r="X473" t="s">
        <v>1463</v>
      </c>
      <c r="AC473" t="s">
        <v>227</v>
      </c>
    </row>
    <row r="474" spans="1:29" ht="14.25">
      <c r="A474" s="11" t="s">
        <v>561</v>
      </c>
      <c r="B474" t="s">
        <v>562</v>
      </c>
      <c r="C474" t="s">
        <v>562</v>
      </c>
      <c r="D474" t="s">
        <v>1497</v>
      </c>
      <c r="E474" t="s">
        <v>1498</v>
      </c>
      <c r="F474" s="2">
        <v>37329</v>
      </c>
      <c r="G474" s="10">
        <f t="shared" si="7"/>
        <v>2002</v>
      </c>
      <c r="H474" t="s">
        <v>198</v>
      </c>
      <c r="I474" t="s">
        <v>1285</v>
      </c>
      <c r="J474">
        <v>12.39</v>
      </c>
      <c r="L474">
        <v>245</v>
      </c>
      <c r="M474" t="s">
        <v>1458</v>
      </c>
      <c r="N474" t="s">
        <v>1286</v>
      </c>
      <c r="P474" t="s">
        <v>1195</v>
      </c>
      <c r="Q474" t="s">
        <v>1468</v>
      </c>
      <c r="R474" t="s">
        <v>1502</v>
      </c>
      <c r="S474">
        <v>1.32</v>
      </c>
      <c r="T474" t="s">
        <v>1503</v>
      </c>
      <c r="V474" t="s">
        <v>528</v>
      </c>
      <c r="W474">
        <v>5.79</v>
      </c>
      <c r="X474" t="s">
        <v>1463</v>
      </c>
      <c r="AC474" t="s">
        <v>1465</v>
      </c>
    </row>
    <row r="475" spans="1:29" ht="14.25">
      <c r="A475" s="11" t="s">
        <v>561</v>
      </c>
      <c r="B475" t="s">
        <v>562</v>
      </c>
      <c r="C475" t="s">
        <v>562</v>
      </c>
      <c r="D475" t="s">
        <v>1497</v>
      </c>
      <c r="E475" t="s">
        <v>1498</v>
      </c>
      <c r="F475" s="2">
        <v>37329</v>
      </c>
      <c r="G475" s="10">
        <f t="shared" si="7"/>
        <v>2002</v>
      </c>
      <c r="H475" t="s">
        <v>198</v>
      </c>
      <c r="I475" t="s">
        <v>1287</v>
      </c>
      <c r="J475">
        <v>12.39</v>
      </c>
      <c r="L475">
        <v>121.74</v>
      </c>
      <c r="M475" t="s">
        <v>1458</v>
      </c>
      <c r="N475" t="s">
        <v>1288</v>
      </c>
      <c r="P475" t="s">
        <v>1195</v>
      </c>
      <c r="Q475" t="s">
        <v>1468</v>
      </c>
      <c r="R475" t="s">
        <v>1502</v>
      </c>
      <c r="S475">
        <v>0.66</v>
      </c>
      <c r="T475" t="s">
        <v>1503</v>
      </c>
      <c r="V475" t="s">
        <v>528</v>
      </c>
      <c r="W475">
        <v>2.88</v>
      </c>
      <c r="X475" t="s">
        <v>1463</v>
      </c>
      <c r="AC475" t="s">
        <v>1465</v>
      </c>
    </row>
    <row r="476" spans="1:29" ht="14.25">
      <c r="A476" s="11" t="s">
        <v>561</v>
      </c>
      <c r="B476" t="s">
        <v>562</v>
      </c>
      <c r="C476" t="s">
        <v>562</v>
      </c>
      <c r="D476" t="s">
        <v>1497</v>
      </c>
      <c r="E476" t="s">
        <v>1498</v>
      </c>
      <c r="F476" s="2">
        <v>37329</v>
      </c>
      <c r="G476" s="10">
        <f t="shared" si="7"/>
        <v>2002</v>
      </c>
      <c r="H476" t="s">
        <v>198</v>
      </c>
      <c r="I476" t="s">
        <v>1291</v>
      </c>
      <c r="J476">
        <v>12.39</v>
      </c>
      <c r="L476">
        <v>104.25</v>
      </c>
      <c r="M476" t="s">
        <v>1458</v>
      </c>
      <c r="N476" t="s">
        <v>1292</v>
      </c>
      <c r="P476" t="s">
        <v>1195</v>
      </c>
      <c r="Q476" t="s">
        <v>1468</v>
      </c>
      <c r="R476" t="s">
        <v>1502</v>
      </c>
      <c r="S476">
        <v>0.56</v>
      </c>
      <c r="T476" t="s">
        <v>1503</v>
      </c>
      <c r="V476" t="s">
        <v>528</v>
      </c>
      <c r="W476">
        <v>2.46</v>
      </c>
      <c r="X476" t="s">
        <v>1463</v>
      </c>
      <c r="AC476" t="s">
        <v>1465</v>
      </c>
    </row>
    <row r="477" spans="1:29" ht="14.25">
      <c r="A477" s="11" t="s">
        <v>561</v>
      </c>
      <c r="B477" t="s">
        <v>562</v>
      </c>
      <c r="C477" t="s">
        <v>562</v>
      </c>
      <c r="D477" t="s">
        <v>1497</v>
      </c>
      <c r="E477" t="s">
        <v>1498</v>
      </c>
      <c r="F477" s="2">
        <v>37329</v>
      </c>
      <c r="G477" s="10">
        <f t="shared" si="7"/>
        <v>2002</v>
      </c>
      <c r="H477" t="s">
        <v>198</v>
      </c>
      <c r="I477" t="s">
        <v>1294</v>
      </c>
      <c r="J477">
        <v>12.39</v>
      </c>
      <c r="L477">
        <v>226.42</v>
      </c>
      <c r="M477" t="s">
        <v>1458</v>
      </c>
      <c r="N477" t="s">
        <v>1295</v>
      </c>
      <c r="P477" t="s">
        <v>1195</v>
      </c>
      <c r="Q477" t="s">
        <v>1468</v>
      </c>
      <c r="R477" t="s">
        <v>1502</v>
      </c>
      <c r="S477">
        <v>1.22</v>
      </c>
      <c r="T477" t="s">
        <v>1503</v>
      </c>
      <c r="V477" t="s">
        <v>528</v>
      </c>
      <c r="W477">
        <v>5.35</v>
      </c>
      <c r="X477" t="s">
        <v>1463</v>
      </c>
      <c r="AC477" t="s">
        <v>1465</v>
      </c>
    </row>
    <row r="478" spans="1:29" ht="14.25">
      <c r="A478" s="11" t="s">
        <v>186</v>
      </c>
      <c r="B478" t="s">
        <v>187</v>
      </c>
      <c r="C478" t="s">
        <v>188</v>
      </c>
      <c r="D478" t="s">
        <v>1497</v>
      </c>
      <c r="E478" t="s">
        <v>189</v>
      </c>
      <c r="F478" s="2">
        <v>37341</v>
      </c>
      <c r="G478" s="10">
        <f t="shared" si="7"/>
        <v>2002</v>
      </c>
      <c r="I478" t="s">
        <v>1204</v>
      </c>
      <c r="J478">
        <v>12.31</v>
      </c>
      <c r="K478" t="s">
        <v>1457</v>
      </c>
      <c r="L478">
        <v>155</v>
      </c>
      <c r="M478" t="s">
        <v>1458</v>
      </c>
      <c r="P478" t="s">
        <v>1195</v>
      </c>
      <c r="Q478" t="s">
        <v>1468</v>
      </c>
      <c r="S478">
        <v>3.1</v>
      </c>
      <c r="T478" t="s">
        <v>1503</v>
      </c>
      <c r="AC478" t="s">
        <v>1465</v>
      </c>
    </row>
    <row r="479" spans="1:29" ht="14.25">
      <c r="A479" s="11" t="s">
        <v>179</v>
      </c>
      <c r="B479" t="s">
        <v>180</v>
      </c>
      <c r="C479" t="s">
        <v>180</v>
      </c>
      <c r="D479" t="s">
        <v>871</v>
      </c>
      <c r="E479" t="s">
        <v>872</v>
      </c>
      <c r="F479" s="2">
        <v>37343</v>
      </c>
      <c r="G479" s="10">
        <f t="shared" si="7"/>
        <v>2002</v>
      </c>
      <c r="H479" t="s">
        <v>903</v>
      </c>
      <c r="I479" t="s">
        <v>1204</v>
      </c>
      <c r="J479">
        <v>12.31</v>
      </c>
      <c r="K479" t="s">
        <v>1457</v>
      </c>
      <c r="L479">
        <v>200</v>
      </c>
      <c r="M479" t="s">
        <v>1458</v>
      </c>
      <c r="N479" t="s">
        <v>183</v>
      </c>
      <c r="P479" t="s">
        <v>1195</v>
      </c>
      <c r="Q479" t="s">
        <v>582</v>
      </c>
      <c r="R479" t="s">
        <v>181</v>
      </c>
      <c r="S479">
        <v>50</v>
      </c>
      <c r="T479" t="s">
        <v>1032</v>
      </c>
      <c r="W479">
        <v>1.6</v>
      </c>
      <c r="X479" t="s">
        <v>1503</v>
      </c>
      <c r="AC479" t="s">
        <v>185</v>
      </c>
    </row>
    <row r="480" spans="1:29" ht="14.25">
      <c r="A480" s="11" t="s">
        <v>1318</v>
      </c>
      <c r="B480" t="s">
        <v>1319</v>
      </c>
      <c r="C480" t="s">
        <v>1319</v>
      </c>
      <c r="D480" t="s">
        <v>808</v>
      </c>
      <c r="E480" t="s">
        <v>1320</v>
      </c>
      <c r="F480" s="2">
        <v>37491</v>
      </c>
      <c r="G480" s="10">
        <f t="shared" si="7"/>
        <v>2002</v>
      </c>
      <c r="H480" t="s">
        <v>1321</v>
      </c>
      <c r="I480" t="s">
        <v>1466</v>
      </c>
      <c r="J480">
        <v>12.31</v>
      </c>
      <c r="K480" t="s">
        <v>1457</v>
      </c>
      <c r="L480">
        <v>200</v>
      </c>
      <c r="M480" t="s">
        <v>1458</v>
      </c>
      <c r="N480" t="s">
        <v>1322</v>
      </c>
      <c r="P480" t="s">
        <v>1195</v>
      </c>
      <c r="Q480" t="s">
        <v>1461</v>
      </c>
      <c r="R480" t="s">
        <v>1134</v>
      </c>
      <c r="S480">
        <v>0.06</v>
      </c>
      <c r="T480" t="s">
        <v>1464</v>
      </c>
      <c r="AC480" t="s">
        <v>1465</v>
      </c>
    </row>
    <row r="481" spans="1:29" ht="14.25">
      <c r="A481" s="11" t="s">
        <v>1210</v>
      </c>
      <c r="B481" t="s">
        <v>1200</v>
      </c>
      <c r="C481" t="s">
        <v>1211</v>
      </c>
      <c r="D481" t="s">
        <v>1453</v>
      </c>
      <c r="E481" t="s">
        <v>1454</v>
      </c>
      <c r="F481" s="2">
        <v>37711</v>
      </c>
      <c r="G481" s="10">
        <f t="shared" si="7"/>
        <v>2003</v>
      </c>
      <c r="I481" t="s">
        <v>1212</v>
      </c>
      <c r="J481">
        <v>12.31</v>
      </c>
      <c r="K481" t="s">
        <v>1457</v>
      </c>
      <c r="L481">
        <v>150</v>
      </c>
      <c r="M481" t="s">
        <v>1458</v>
      </c>
      <c r="N481" t="s">
        <v>1213</v>
      </c>
      <c r="P481" t="s">
        <v>1195</v>
      </c>
      <c r="Q481" t="s">
        <v>1461</v>
      </c>
      <c r="R481" t="s">
        <v>2322</v>
      </c>
      <c r="S481">
        <v>2.1</v>
      </c>
      <c r="T481" t="s">
        <v>381</v>
      </c>
      <c r="U481" t="s">
        <v>922</v>
      </c>
      <c r="AC481" t="s">
        <v>1465</v>
      </c>
    </row>
    <row r="482" spans="1:29" ht="14.25">
      <c r="A482" s="11" t="s">
        <v>1199</v>
      </c>
      <c r="B482" t="s">
        <v>1200</v>
      </c>
      <c r="C482" t="s">
        <v>1201</v>
      </c>
      <c r="D482" t="s">
        <v>1453</v>
      </c>
      <c r="E482" t="s">
        <v>1454</v>
      </c>
      <c r="F482" s="2">
        <v>37711</v>
      </c>
      <c r="G482" s="10">
        <f t="shared" si="7"/>
        <v>2003</v>
      </c>
      <c r="H482" t="s">
        <v>1202</v>
      </c>
      <c r="I482" t="s">
        <v>1324</v>
      </c>
      <c r="J482">
        <v>12.31</v>
      </c>
      <c r="K482" t="s">
        <v>1457</v>
      </c>
      <c r="L482">
        <v>150.6</v>
      </c>
      <c r="M482" t="s">
        <v>1458</v>
      </c>
      <c r="N482" t="s">
        <v>1325</v>
      </c>
      <c r="P482" t="s">
        <v>1195</v>
      </c>
      <c r="Q482" t="s">
        <v>1461</v>
      </c>
      <c r="R482" t="s">
        <v>1134</v>
      </c>
      <c r="S482">
        <v>2.1</v>
      </c>
      <c r="T482" t="s">
        <v>1503</v>
      </c>
      <c r="AC482" t="s">
        <v>1465</v>
      </c>
    </row>
    <row r="483" spans="1:29" ht="14.25">
      <c r="A483" s="11" t="s">
        <v>365</v>
      </c>
      <c r="B483" t="s">
        <v>366</v>
      </c>
      <c r="C483" t="s">
        <v>367</v>
      </c>
      <c r="D483" t="s">
        <v>769</v>
      </c>
      <c r="E483" t="s">
        <v>770</v>
      </c>
      <c r="F483" s="2">
        <v>37847</v>
      </c>
      <c r="G483" s="10">
        <f t="shared" si="7"/>
        <v>2003</v>
      </c>
      <c r="H483" t="s">
        <v>368</v>
      </c>
      <c r="I483" t="s">
        <v>369</v>
      </c>
      <c r="J483">
        <v>12.31</v>
      </c>
      <c r="K483" t="s">
        <v>1457</v>
      </c>
      <c r="L483">
        <v>140</v>
      </c>
      <c r="M483" t="s">
        <v>1458</v>
      </c>
      <c r="N483" t="s">
        <v>370</v>
      </c>
      <c r="P483" t="s">
        <v>1195</v>
      </c>
      <c r="Q483" t="s">
        <v>1468</v>
      </c>
      <c r="R483" t="s">
        <v>371</v>
      </c>
      <c r="S483">
        <v>6.7</v>
      </c>
      <c r="T483" t="s">
        <v>1503</v>
      </c>
      <c r="W483">
        <v>0.365</v>
      </c>
      <c r="X483" t="s">
        <v>372</v>
      </c>
      <c r="Y483" t="s">
        <v>373</v>
      </c>
      <c r="AC483" t="s">
        <v>374</v>
      </c>
    </row>
    <row r="484" spans="1:29" ht="14.25">
      <c r="A484" s="11" t="s">
        <v>1335</v>
      </c>
      <c r="B484" t="s">
        <v>1336</v>
      </c>
      <c r="C484" t="s">
        <v>1337</v>
      </c>
      <c r="D484" t="s">
        <v>1510</v>
      </c>
      <c r="E484" t="s">
        <v>1511</v>
      </c>
      <c r="F484" s="2">
        <v>37897</v>
      </c>
      <c r="G484" s="10">
        <f t="shared" si="7"/>
        <v>2003</v>
      </c>
      <c r="H484" t="s">
        <v>360</v>
      </c>
      <c r="I484" t="s">
        <v>1338</v>
      </c>
      <c r="J484">
        <v>12.39</v>
      </c>
      <c r="K484" t="s">
        <v>1514</v>
      </c>
      <c r="L484">
        <v>138.12</v>
      </c>
      <c r="M484" t="s">
        <v>1458</v>
      </c>
      <c r="N484" t="s">
        <v>1339</v>
      </c>
      <c r="P484" t="s">
        <v>1195</v>
      </c>
      <c r="Q484" t="s">
        <v>1461</v>
      </c>
      <c r="R484" t="s">
        <v>362</v>
      </c>
      <c r="S484">
        <v>0.62</v>
      </c>
      <c r="T484" t="s">
        <v>1503</v>
      </c>
      <c r="U484" t="s">
        <v>1517</v>
      </c>
      <c r="V484" t="s">
        <v>505</v>
      </c>
      <c r="W484">
        <v>2.72</v>
      </c>
      <c r="X484" t="s">
        <v>363</v>
      </c>
      <c r="Y484" t="s">
        <v>1519</v>
      </c>
      <c r="AC484" t="s">
        <v>364</v>
      </c>
    </row>
    <row r="485" spans="1:29" ht="14.25">
      <c r="A485" s="11" t="s">
        <v>1341</v>
      </c>
      <c r="B485" t="s">
        <v>1342</v>
      </c>
      <c r="C485" t="s">
        <v>1343</v>
      </c>
      <c r="D485" t="s">
        <v>1244</v>
      </c>
      <c r="E485" t="s">
        <v>1245</v>
      </c>
      <c r="F485" s="2">
        <v>37903</v>
      </c>
      <c r="G485" s="10">
        <f t="shared" si="7"/>
        <v>2003</v>
      </c>
      <c r="H485" t="s">
        <v>1344</v>
      </c>
      <c r="I485" t="s">
        <v>1349</v>
      </c>
      <c r="J485">
        <v>12.39</v>
      </c>
      <c r="K485" t="s">
        <v>1279</v>
      </c>
      <c r="L485">
        <v>116</v>
      </c>
      <c r="M485" t="s">
        <v>1458</v>
      </c>
      <c r="N485" t="s">
        <v>1350</v>
      </c>
      <c r="P485" t="s">
        <v>1195</v>
      </c>
      <c r="Q485" t="s">
        <v>1461</v>
      </c>
      <c r="R485" t="s">
        <v>1134</v>
      </c>
      <c r="S485">
        <v>0.545</v>
      </c>
      <c r="T485" t="s">
        <v>1503</v>
      </c>
      <c r="W485">
        <v>2.4</v>
      </c>
      <c r="X485" t="s">
        <v>1463</v>
      </c>
      <c r="AC485" t="s">
        <v>1348</v>
      </c>
    </row>
    <row r="486" spans="1:29" ht="14.25">
      <c r="A486" s="11" t="s">
        <v>326</v>
      </c>
      <c r="B486" t="s">
        <v>327</v>
      </c>
      <c r="C486" t="s">
        <v>328</v>
      </c>
      <c r="D486" t="s">
        <v>2522</v>
      </c>
      <c r="E486" t="s">
        <v>2523</v>
      </c>
      <c r="F486" s="2">
        <v>38048</v>
      </c>
      <c r="G486" s="10">
        <f t="shared" si="7"/>
        <v>2004</v>
      </c>
      <c r="H486" t="s">
        <v>329</v>
      </c>
      <c r="I486" t="s">
        <v>1204</v>
      </c>
      <c r="J486">
        <v>12.31</v>
      </c>
      <c r="K486" t="s">
        <v>1457</v>
      </c>
      <c r="L486">
        <v>225</v>
      </c>
      <c r="M486" t="s">
        <v>1526</v>
      </c>
      <c r="N486" t="s">
        <v>332</v>
      </c>
      <c r="P486" t="s">
        <v>1195</v>
      </c>
      <c r="Q486" t="s">
        <v>1461</v>
      </c>
      <c r="R486" t="s">
        <v>340</v>
      </c>
      <c r="S486">
        <v>0.0054</v>
      </c>
      <c r="T486" t="s">
        <v>1464</v>
      </c>
      <c r="U486" t="s">
        <v>331</v>
      </c>
      <c r="V486" t="s">
        <v>528</v>
      </c>
      <c r="AC486" t="s">
        <v>334</v>
      </c>
    </row>
    <row r="487" spans="1:29" ht="14.25">
      <c r="A487" s="11" t="s">
        <v>1370</v>
      </c>
      <c r="B487" t="s">
        <v>1371</v>
      </c>
      <c r="C487" t="s">
        <v>1372</v>
      </c>
      <c r="D487" t="s">
        <v>909</v>
      </c>
      <c r="E487" t="s">
        <v>1373</v>
      </c>
      <c r="F487" s="2">
        <v>38134</v>
      </c>
      <c r="G487" s="10">
        <f t="shared" si="7"/>
        <v>2004</v>
      </c>
      <c r="H487" t="s">
        <v>1374</v>
      </c>
      <c r="I487" t="s">
        <v>1375</v>
      </c>
      <c r="J487">
        <v>12.31</v>
      </c>
      <c r="K487" t="s">
        <v>1457</v>
      </c>
      <c r="L487">
        <v>238</v>
      </c>
      <c r="M487" t="s">
        <v>1458</v>
      </c>
      <c r="N487" t="s">
        <v>1376</v>
      </c>
      <c r="P487" t="s">
        <v>1195</v>
      </c>
      <c r="Q487" t="s">
        <v>1468</v>
      </c>
      <c r="S487">
        <v>2.6</v>
      </c>
      <c r="T487" t="s">
        <v>1503</v>
      </c>
      <c r="U487" t="s">
        <v>2591</v>
      </c>
      <c r="V487" t="s">
        <v>506</v>
      </c>
      <c r="W487">
        <v>11.5</v>
      </c>
      <c r="X487" t="s">
        <v>1463</v>
      </c>
      <c r="Y487" t="s">
        <v>323</v>
      </c>
      <c r="AC487" t="s">
        <v>1465</v>
      </c>
    </row>
    <row r="488" spans="1:29" ht="14.25">
      <c r="A488" s="11" t="s">
        <v>766</v>
      </c>
      <c r="B488" t="s">
        <v>767</v>
      </c>
      <c r="C488" t="s">
        <v>768</v>
      </c>
      <c r="D488" t="s">
        <v>769</v>
      </c>
      <c r="E488" t="s">
        <v>770</v>
      </c>
      <c r="F488" s="2">
        <v>38279</v>
      </c>
      <c r="G488" s="10">
        <f t="shared" si="7"/>
        <v>2004</v>
      </c>
      <c r="H488" t="s">
        <v>771</v>
      </c>
      <c r="I488" t="s">
        <v>1379</v>
      </c>
      <c r="J488">
        <v>12.31</v>
      </c>
      <c r="K488" t="s">
        <v>1457</v>
      </c>
      <c r="L488">
        <v>229.8</v>
      </c>
      <c r="M488" t="s">
        <v>1458</v>
      </c>
      <c r="N488" t="s">
        <v>297</v>
      </c>
      <c r="P488" t="s">
        <v>1195</v>
      </c>
      <c r="Q488" t="s">
        <v>1461</v>
      </c>
      <c r="R488" t="s">
        <v>1380</v>
      </c>
      <c r="S488">
        <v>0.0054</v>
      </c>
      <c r="T488" t="s">
        <v>1464</v>
      </c>
      <c r="U488" t="s">
        <v>1381</v>
      </c>
      <c r="W488">
        <v>1.24</v>
      </c>
      <c r="X488" t="s">
        <v>1503</v>
      </c>
      <c r="AC488" t="s">
        <v>1465</v>
      </c>
    </row>
    <row r="489" spans="1:29" ht="14.25">
      <c r="A489" s="11" t="s">
        <v>284</v>
      </c>
      <c r="B489" t="s">
        <v>285</v>
      </c>
      <c r="C489" t="s">
        <v>286</v>
      </c>
      <c r="D489" t="s">
        <v>1510</v>
      </c>
      <c r="E489" t="s">
        <v>1511</v>
      </c>
      <c r="F489" s="2">
        <v>38315</v>
      </c>
      <c r="G489" s="10">
        <f t="shared" si="7"/>
        <v>2004</v>
      </c>
      <c r="H489" t="s">
        <v>287</v>
      </c>
      <c r="I489" t="s">
        <v>290</v>
      </c>
      <c r="J489">
        <v>12.31</v>
      </c>
      <c r="L489">
        <v>108</v>
      </c>
      <c r="M489" t="s">
        <v>1458</v>
      </c>
      <c r="P489" t="s">
        <v>1195</v>
      </c>
      <c r="Q489" t="s">
        <v>1461</v>
      </c>
      <c r="R489" t="s">
        <v>288</v>
      </c>
      <c r="S489">
        <v>0.32</v>
      </c>
      <c r="T489" t="s">
        <v>1503</v>
      </c>
      <c r="U489" t="s">
        <v>1517</v>
      </c>
      <c r="V489" t="s">
        <v>505</v>
      </c>
      <c r="W489">
        <v>1.42</v>
      </c>
      <c r="X489" t="s">
        <v>1463</v>
      </c>
      <c r="Y489" t="s">
        <v>1519</v>
      </c>
      <c r="Z489">
        <v>0.003</v>
      </c>
      <c r="AA489" t="s">
        <v>1464</v>
      </c>
      <c r="AC489" t="s">
        <v>1465</v>
      </c>
    </row>
    <row r="490" spans="1:29" ht="14.25">
      <c r="A490" s="11" t="s">
        <v>274</v>
      </c>
      <c r="B490" t="s">
        <v>275</v>
      </c>
      <c r="C490" t="s">
        <v>276</v>
      </c>
      <c r="D490" t="s">
        <v>1474</v>
      </c>
      <c r="E490" t="s">
        <v>1475</v>
      </c>
      <c r="F490" s="2">
        <v>38358</v>
      </c>
      <c r="G490" s="10">
        <f t="shared" si="7"/>
        <v>2005</v>
      </c>
      <c r="H490" t="s">
        <v>277</v>
      </c>
      <c r="I490" t="s">
        <v>1204</v>
      </c>
      <c r="J490">
        <v>12.31</v>
      </c>
      <c r="K490" t="s">
        <v>1457</v>
      </c>
      <c r="L490">
        <v>417904</v>
      </c>
      <c r="M490" t="s">
        <v>278</v>
      </c>
      <c r="N490" t="s">
        <v>281</v>
      </c>
      <c r="P490" t="s">
        <v>1195</v>
      </c>
      <c r="Q490" t="s">
        <v>582</v>
      </c>
      <c r="R490" t="s">
        <v>1898</v>
      </c>
      <c r="S490">
        <v>0.0044</v>
      </c>
      <c r="T490" t="s">
        <v>1464</v>
      </c>
      <c r="U490" t="s">
        <v>279</v>
      </c>
      <c r="AC490" t="s">
        <v>283</v>
      </c>
    </row>
    <row r="491" spans="1:29" ht="14.25">
      <c r="A491" s="11" t="s">
        <v>645</v>
      </c>
      <c r="B491" t="s">
        <v>646</v>
      </c>
      <c r="C491" t="s">
        <v>647</v>
      </c>
      <c r="D491" t="s">
        <v>1497</v>
      </c>
      <c r="E491" t="s">
        <v>1498</v>
      </c>
      <c r="F491" s="2">
        <v>38462</v>
      </c>
      <c r="G491" s="10">
        <f t="shared" si="7"/>
        <v>2005</v>
      </c>
      <c r="I491" t="s">
        <v>1402</v>
      </c>
      <c r="J491">
        <v>12.39</v>
      </c>
      <c r="K491" t="s">
        <v>547</v>
      </c>
      <c r="L491">
        <v>82</v>
      </c>
      <c r="M491" t="s">
        <v>1458</v>
      </c>
      <c r="N491" t="s">
        <v>423</v>
      </c>
      <c r="P491" t="s">
        <v>1195</v>
      </c>
      <c r="Q491" t="s">
        <v>1468</v>
      </c>
      <c r="S491">
        <v>0.44</v>
      </c>
      <c r="T491" t="s">
        <v>1503</v>
      </c>
      <c r="W491">
        <v>1.9</v>
      </c>
      <c r="X491" t="s">
        <v>1463</v>
      </c>
      <c r="AC491" t="s">
        <v>1465</v>
      </c>
    </row>
    <row r="492" spans="1:29" ht="14.25">
      <c r="A492" s="11" t="s">
        <v>653</v>
      </c>
      <c r="B492" t="s">
        <v>654</v>
      </c>
      <c r="C492" t="s">
        <v>655</v>
      </c>
      <c r="D492" t="s">
        <v>1497</v>
      </c>
      <c r="E492" t="s">
        <v>1498</v>
      </c>
      <c r="F492" s="2">
        <v>38477</v>
      </c>
      <c r="G492" s="10">
        <f t="shared" si="7"/>
        <v>2005</v>
      </c>
      <c r="H492" t="s">
        <v>422</v>
      </c>
      <c r="I492" t="s">
        <v>1403</v>
      </c>
      <c r="J492">
        <v>12.39</v>
      </c>
      <c r="K492" t="s">
        <v>1404</v>
      </c>
      <c r="L492">
        <v>1.8</v>
      </c>
      <c r="M492" t="s">
        <v>919</v>
      </c>
      <c r="P492" t="s">
        <v>1195</v>
      </c>
      <c r="Q492" t="s">
        <v>1468</v>
      </c>
      <c r="S492">
        <v>0.01</v>
      </c>
      <c r="T492" t="s">
        <v>1503</v>
      </c>
      <c r="W492">
        <v>0.04</v>
      </c>
      <c r="X492" t="s">
        <v>1463</v>
      </c>
      <c r="AC492" t="s">
        <v>1465</v>
      </c>
    </row>
    <row r="493" spans="1:29" ht="14.25">
      <c r="A493" s="11" t="s">
        <v>656</v>
      </c>
      <c r="B493" t="s">
        <v>657</v>
      </c>
      <c r="C493" t="s">
        <v>658</v>
      </c>
      <c r="D493" t="s">
        <v>1497</v>
      </c>
      <c r="E493" t="s">
        <v>1498</v>
      </c>
      <c r="F493" s="2">
        <v>38481</v>
      </c>
      <c r="G493" s="10">
        <f t="shared" si="7"/>
        <v>2005</v>
      </c>
      <c r="I493" t="s">
        <v>1405</v>
      </c>
      <c r="J493">
        <v>12.39</v>
      </c>
      <c r="K493" t="s">
        <v>1514</v>
      </c>
      <c r="L493">
        <v>250</v>
      </c>
      <c r="M493" t="s">
        <v>1406</v>
      </c>
      <c r="P493" t="s">
        <v>1195</v>
      </c>
      <c r="Q493" t="s">
        <v>1468</v>
      </c>
      <c r="S493">
        <v>2.31</v>
      </c>
      <c r="T493" t="s">
        <v>1503</v>
      </c>
      <c r="V493" t="s">
        <v>965</v>
      </c>
      <c r="W493">
        <v>10.13</v>
      </c>
      <c r="X493" t="s">
        <v>1463</v>
      </c>
      <c r="AC493" t="s">
        <v>1465</v>
      </c>
    </row>
    <row r="494" spans="1:29" ht="14.25">
      <c r="A494" s="11" t="s">
        <v>656</v>
      </c>
      <c r="B494" t="s">
        <v>657</v>
      </c>
      <c r="C494" t="s">
        <v>658</v>
      </c>
      <c r="D494" t="s">
        <v>1497</v>
      </c>
      <c r="E494" t="s">
        <v>1498</v>
      </c>
      <c r="F494" s="2">
        <v>38481</v>
      </c>
      <c r="G494" s="10">
        <f t="shared" si="7"/>
        <v>2005</v>
      </c>
      <c r="I494" t="s">
        <v>1407</v>
      </c>
      <c r="J494">
        <v>12.39</v>
      </c>
      <c r="K494" t="s">
        <v>1514</v>
      </c>
      <c r="L494">
        <v>250</v>
      </c>
      <c r="M494" t="s">
        <v>1408</v>
      </c>
      <c r="P494" t="s">
        <v>1195</v>
      </c>
      <c r="Q494" t="s">
        <v>1468</v>
      </c>
      <c r="S494">
        <v>0.08</v>
      </c>
      <c r="T494" t="s">
        <v>1503</v>
      </c>
      <c r="V494" t="s">
        <v>965</v>
      </c>
      <c r="W494">
        <v>0.36</v>
      </c>
      <c r="X494" t="s">
        <v>1463</v>
      </c>
      <c r="AC494" t="s">
        <v>1465</v>
      </c>
    </row>
    <row r="495" spans="1:29" ht="14.25">
      <c r="A495" s="11" t="s">
        <v>1416</v>
      </c>
      <c r="B495" t="s">
        <v>1417</v>
      </c>
      <c r="C495" t="s">
        <v>1418</v>
      </c>
      <c r="D495" t="s">
        <v>1419</v>
      </c>
      <c r="E495" t="s">
        <v>1420</v>
      </c>
      <c r="F495" s="2">
        <v>38624</v>
      </c>
      <c r="G495" s="10">
        <f t="shared" si="7"/>
        <v>2005</v>
      </c>
      <c r="H495" t="s">
        <v>414</v>
      </c>
      <c r="I495" t="s">
        <v>1421</v>
      </c>
      <c r="J495">
        <v>12.31</v>
      </c>
      <c r="K495" t="s">
        <v>1457</v>
      </c>
      <c r="L495">
        <v>110.2</v>
      </c>
      <c r="M495" t="s">
        <v>1458</v>
      </c>
      <c r="P495" t="s">
        <v>1195</v>
      </c>
      <c r="Q495" t="s">
        <v>1461</v>
      </c>
      <c r="R495" t="s">
        <v>1422</v>
      </c>
      <c r="S495">
        <v>0.59</v>
      </c>
      <c r="T495" t="s">
        <v>1503</v>
      </c>
      <c r="U495" t="s">
        <v>1423</v>
      </c>
      <c r="AC495" t="s">
        <v>1465</v>
      </c>
    </row>
    <row r="496" spans="1:29" ht="14.25">
      <c r="A496" s="11" t="s">
        <v>830</v>
      </c>
      <c r="B496" t="s">
        <v>831</v>
      </c>
      <c r="C496" t="s">
        <v>832</v>
      </c>
      <c r="D496" t="s">
        <v>1497</v>
      </c>
      <c r="E496" t="s">
        <v>1498</v>
      </c>
      <c r="F496" s="2">
        <v>38922</v>
      </c>
      <c r="G496" s="10">
        <f t="shared" si="7"/>
        <v>2006</v>
      </c>
      <c r="H496" t="s">
        <v>833</v>
      </c>
      <c r="I496" t="s">
        <v>1203</v>
      </c>
      <c r="J496">
        <v>12.31</v>
      </c>
      <c r="K496" t="s">
        <v>1457</v>
      </c>
      <c r="L496">
        <v>175</v>
      </c>
      <c r="M496" t="s">
        <v>1458</v>
      </c>
      <c r="P496" t="s">
        <v>1195</v>
      </c>
      <c r="Q496" t="s">
        <v>1468</v>
      </c>
      <c r="S496">
        <v>0.7</v>
      </c>
      <c r="T496" t="s">
        <v>1503</v>
      </c>
      <c r="AC496" t="s">
        <v>1465</v>
      </c>
    </row>
    <row r="497" spans="1:29" ht="14.25">
      <c r="A497" s="11" t="s">
        <v>407</v>
      </c>
      <c r="B497" t="s">
        <v>408</v>
      </c>
      <c r="C497" t="s">
        <v>409</v>
      </c>
      <c r="D497" t="s">
        <v>1497</v>
      </c>
      <c r="E497" t="s">
        <v>1498</v>
      </c>
      <c r="F497" s="2">
        <v>38958</v>
      </c>
      <c r="G497" s="10">
        <f t="shared" si="7"/>
        <v>2006</v>
      </c>
      <c r="H497" t="s">
        <v>410</v>
      </c>
      <c r="I497" t="s">
        <v>411</v>
      </c>
      <c r="J497">
        <v>12.39</v>
      </c>
      <c r="N497" t="s">
        <v>412</v>
      </c>
      <c r="P497" t="s">
        <v>1195</v>
      </c>
      <c r="Q497" t="s">
        <v>1468</v>
      </c>
      <c r="S497">
        <v>23.63</v>
      </c>
      <c r="T497" t="s">
        <v>1503</v>
      </c>
      <c r="W497">
        <v>103.49</v>
      </c>
      <c r="X497" t="s">
        <v>1463</v>
      </c>
      <c r="AC497" t="s">
        <v>1465</v>
      </c>
    </row>
    <row r="498" spans="1:29" ht="14.25">
      <c r="A498" s="11" t="s">
        <v>1427</v>
      </c>
      <c r="B498" t="s">
        <v>1428</v>
      </c>
      <c r="C498" t="s">
        <v>1428</v>
      </c>
      <c r="D498" t="s">
        <v>1429</v>
      </c>
      <c r="E498" t="s">
        <v>1430</v>
      </c>
      <c r="F498" s="2">
        <v>39015</v>
      </c>
      <c r="G498" s="10">
        <f t="shared" si="7"/>
        <v>2006</v>
      </c>
      <c r="H498" t="s">
        <v>1431</v>
      </c>
      <c r="I498" t="s">
        <v>1432</v>
      </c>
      <c r="J498">
        <v>12.31</v>
      </c>
      <c r="K498" t="s">
        <v>1433</v>
      </c>
      <c r="L498">
        <v>6.3</v>
      </c>
      <c r="M498" t="s">
        <v>1458</v>
      </c>
      <c r="N498" t="s">
        <v>406</v>
      </c>
      <c r="P498" t="s">
        <v>1195</v>
      </c>
      <c r="Q498" t="s">
        <v>1468</v>
      </c>
      <c r="R498" t="s">
        <v>965</v>
      </c>
      <c r="S498">
        <v>0.03</v>
      </c>
      <c r="T498" t="s">
        <v>1503</v>
      </c>
      <c r="V498" t="s">
        <v>506</v>
      </c>
      <c r="W498">
        <v>0.04</v>
      </c>
      <c r="X498" t="s">
        <v>1463</v>
      </c>
      <c r="AC498" t="s">
        <v>1465</v>
      </c>
    </row>
    <row r="499" spans="1:29" ht="14.25">
      <c r="A499" s="11" t="s">
        <v>674</v>
      </c>
      <c r="B499" t="s">
        <v>675</v>
      </c>
      <c r="C499" t="s">
        <v>676</v>
      </c>
      <c r="D499" t="s">
        <v>1510</v>
      </c>
      <c r="E499" t="s">
        <v>1511</v>
      </c>
      <c r="F499" s="2">
        <v>39078</v>
      </c>
      <c r="G499" s="10">
        <f t="shared" si="7"/>
        <v>2006</v>
      </c>
      <c r="H499" t="s">
        <v>677</v>
      </c>
      <c r="I499" t="s">
        <v>1434</v>
      </c>
      <c r="J499">
        <v>12.39</v>
      </c>
      <c r="K499" t="s">
        <v>547</v>
      </c>
      <c r="L499">
        <v>155.2</v>
      </c>
      <c r="M499" t="s">
        <v>1435</v>
      </c>
      <c r="P499" t="s">
        <v>1195</v>
      </c>
      <c r="Q499" t="s">
        <v>1461</v>
      </c>
      <c r="R499" t="s">
        <v>509</v>
      </c>
      <c r="V499" t="s">
        <v>505</v>
      </c>
      <c r="Z499">
        <v>0.0015</v>
      </c>
      <c r="AA499" t="s">
        <v>1464</v>
      </c>
      <c r="AB499" t="s">
        <v>1395</v>
      </c>
      <c r="AC499" t="s">
        <v>1465</v>
      </c>
    </row>
    <row r="500" spans="1:29" ht="14.25">
      <c r="A500" s="11" t="s">
        <v>674</v>
      </c>
      <c r="B500" t="s">
        <v>675</v>
      </c>
      <c r="C500" t="s">
        <v>676</v>
      </c>
      <c r="D500" t="s">
        <v>1510</v>
      </c>
      <c r="E500" t="s">
        <v>1511</v>
      </c>
      <c r="F500" s="2">
        <v>39078</v>
      </c>
      <c r="G500" s="10">
        <f t="shared" si="7"/>
        <v>2006</v>
      </c>
      <c r="H500" t="s">
        <v>677</v>
      </c>
      <c r="I500" t="s">
        <v>1436</v>
      </c>
      <c r="J500">
        <v>12.39</v>
      </c>
      <c r="K500" t="s">
        <v>547</v>
      </c>
      <c r="N500" t="s">
        <v>1437</v>
      </c>
      <c r="P500" t="s">
        <v>1195</v>
      </c>
      <c r="Q500" t="s">
        <v>1461</v>
      </c>
      <c r="R500" t="s">
        <v>509</v>
      </c>
      <c r="V500" t="s">
        <v>505</v>
      </c>
      <c r="Z500">
        <v>0.0015</v>
      </c>
      <c r="AA500" t="s">
        <v>1464</v>
      </c>
      <c r="AB500" t="s">
        <v>1395</v>
      </c>
      <c r="AC500" t="s">
        <v>1465</v>
      </c>
    </row>
    <row r="501" spans="1:29" ht="14.25">
      <c r="A501" s="11" t="s">
        <v>674</v>
      </c>
      <c r="B501" t="s">
        <v>675</v>
      </c>
      <c r="C501" t="s">
        <v>676</v>
      </c>
      <c r="D501" t="s">
        <v>1510</v>
      </c>
      <c r="E501" t="s">
        <v>1511</v>
      </c>
      <c r="F501" s="2">
        <v>39078</v>
      </c>
      <c r="G501" s="10">
        <f t="shared" si="7"/>
        <v>2006</v>
      </c>
      <c r="H501" t="s">
        <v>677</v>
      </c>
      <c r="I501" t="s">
        <v>1438</v>
      </c>
      <c r="J501">
        <v>12.39</v>
      </c>
      <c r="K501" t="s">
        <v>547</v>
      </c>
      <c r="L501">
        <v>183.3</v>
      </c>
      <c r="M501" t="s">
        <v>1458</v>
      </c>
      <c r="P501" t="s">
        <v>1195</v>
      </c>
      <c r="Q501" t="s">
        <v>1461</v>
      </c>
      <c r="R501" t="s">
        <v>509</v>
      </c>
      <c r="V501" t="s">
        <v>505</v>
      </c>
      <c r="Z501">
        <v>0.0015</v>
      </c>
      <c r="AA501" t="s">
        <v>1464</v>
      </c>
      <c r="AB501" t="s">
        <v>1395</v>
      </c>
      <c r="AC501" t="s">
        <v>1465</v>
      </c>
    </row>
    <row r="502" spans="1:29" ht="14.25">
      <c r="A502" s="11" t="s">
        <v>691</v>
      </c>
      <c r="B502" t="s">
        <v>692</v>
      </c>
      <c r="C502" t="s">
        <v>693</v>
      </c>
      <c r="D502" t="s">
        <v>1510</v>
      </c>
      <c r="E502" t="s">
        <v>1511</v>
      </c>
      <c r="F502" s="2">
        <v>39121</v>
      </c>
      <c r="G502" s="10">
        <f t="shared" si="7"/>
        <v>2007</v>
      </c>
      <c r="H502" t="s">
        <v>694</v>
      </c>
      <c r="I502" t="s">
        <v>1439</v>
      </c>
      <c r="J502">
        <v>12.39</v>
      </c>
      <c r="K502" t="s">
        <v>547</v>
      </c>
      <c r="N502" t="s">
        <v>1440</v>
      </c>
      <c r="P502" t="s">
        <v>1195</v>
      </c>
      <c r="Q502" t="s">
        <v>1461</v>
      </c>
      <c r="R502" t="s">
        <v>504</v>
      </c>
      <c r="S502">
        <v>0.0054</v>
      </c>
      <c r="T502" t="s">
        <v>1464</v>
      </c>
      <c r="U502" t="s">
        <v>685</v>
      </c>
      <c r="V502" t="s">
        <v>505</v>
      </c>
      <c r="AC502" t="s">
        <v>1465</v>
      </c>
    </row>
    <row r="503" spans="1:29" ht="14.25">
      <c r="A503" s="11" t="s">
        <v>472</v>
      </c>
      <c r="B503" t="s">
        <v>473</v>
      </c>
      <c r="C503" t="s">
        <v>473</v>
      </c>
      <c r="D503" t="s">
        <v>713</v>
      </c>
      <c r="E503" t="s">
        <v>714</v>
      </c>
      <c r="F503" s="2">
        <v>39302</v>
      </c>
      <c r="G503" s="10">
        <f t="shared" si="7"/>
        <v>2007</v>
      </c>
      <c r="H503" t="s">
        <v>474</v>
      </c>
      <c r="I503" t="s">
        <v>475</v>
      </c>
      <c r="J503">
        <v>12.3</v>
      </c>
      <c r="K503" t="s">
        <v>476</v>
      </c>
      <c r="L503">
        <v>250</v>
      </c>
      <c r="M503" t="s">
        <v>477</v>
      </c>
      <c r="N503" t="s">
        <v>478</v>
      </c>
      <c r="P503" t="s">
        <v>1195</v>
      </c>
      <c r="Q503" t="s">
        <v>582</v>
      </c>
      <c r="R503" t="s">
        <v>490</v>
      </c>
      <c r="S503">
        <v>0.006</v>
      </c>
      <c r="T503" t="s">
        <v>1464</v>
      </c>
      <c r="W503">
        <v>98</v>
      </c>
      <c r="X503" t="s">
        <v>3446</v>
      </c>
      <c r="AC503" t="s">
        <v>491</v>
      </c>
    </row>
    <row r="504" spans="1:29" ht="14.25">
      <c r="A504" s="11" t="s">
        <v>2666</v>
      </c>
      <c r="B504" t="s">
        <v>2667</v>
      </c>
      <c r="C504" t="s">
        <v>2667</v>
      </c>
      <c r="D504" t="s">
        <v>1229</v>
      </c>
      <c r="E504" t="s">
        <v>1230</v>
      </c>
      <c r="F504" s="2">
        <v>39311</v>
      </c>
      <c r="G504" s="10">
        <f t="shared" si="7"/>
        <v>2007</v>
      </c>
      <c r="H504" t="s">
        <v>2668</v>
      </c>
      <c r="I504" t="s">
        <v>440</v>
      </c>
      <c r="J504">
        <v>12.3</v>
      </c>
      <c r="K504" t="s">
        <v>1457</v>
      </c>
      <c r="L504">
        <v>169</v>
      </c>
      <c r="M504" t="s">
        <v>1458</v>
      </c>
      <c r="N504" t="s">
        <v>441</v>
      </c>
      <c r="P504" t="s">
        <v>1195</v>
      </c>
      <c r="Q504" t="s">
        <v>1468</v>
      </c>
      <c r="S504">
        <v>0.0055</v>
      </c>
      <c r="T504" t="s">
        <v>1464</v>
      </c>
      <c r="W504">
        <v>0.93</v>
      </c>
      <c r="X504" t="s">
        <v>1503</v>
      </c>
      <c r="AC504" t="s">
        <v>446</v>
      </c>
    </row>
    <row r="505" spans="1:29" ht="14.25">
      <c r="A505" s="11" t="s">
        <v>2666</v>
      </c>
      <c r="B505" t="s">
        <v>2667</v>
      </c>
      <c r="C505" t="s">
        <v>2667</v>
      </c>
      <c r="D505" t="s">
        <v>1229</v>
      </c>
      <c r="E505" t="s">
        <v>1230</v>
      </c>
      <c r="F505" s="2">
        <v>39311</v>
      </c>
      <c r="G505" s="10">
        <f t="shared" si="7"/>
        <v>2007</v>
      </c>
      <c r="H505" t="s">
        <v>2668</v>
      </c>
      <c r="I505" t="s">
        <v>440</v>
      </c>
      <c r="J505">
        <v>12.3</v>
      </c>
      <c r="K505" t="s">
        <v>1457</v>
      </c>
      <c r="L505">
        <v>169</v>
      </c>
      <c r="M505" t="s">
        <v>1458</v>
      </c>
      <c r="N505" t="s">
        <v>441</v>
      </c>
      <c r="P505" t="s">
        <v>1195</v>
      </c>
      <c r="Q505" t="s">
        <v>1468</v>
      </c>
      <c r="S505">
        <v>0.0055</v>
      </c>
      <c r="T505" t="s">
        <v>1464</v>
      </c>
      <c r="W505">
        <v>0.033</v>
      </c>
      <c r="X505" t="s">
        <v>1503</v>
      </c>
      <c r="AC505" t="s">
        <v>453</v>
      </c>
    </row>
    <row r="506" spans="1:29" ht="14.25">
      <c r="A506" s="11" t="s">
        <v>2666</v>
      </c>
      <c r="B506" t="s">
        <v>2667</v>
      </c>
      <c r="C506" t="s">
        <v>2667</v>
      </c>
      <c r="D506" t="s">
        <v>1229</v>
      </c>
      <c r="E506" t="s">
        <v>1230</v>
      </c>
      <c r="F506" s="2">
        <v>39311</v>
      </c>
      <c r="G506" s="10">
        <f t="shared" si="7"/>
        <v>2007</v>
      </c>
      <c r="H506" t="s">
        <v>2668</v>
      </c>
      <c r="I506" t="s">
        <v>440</v>
      </c>
      <c r="J506">
        <v>12.3</v>
      </c>
      <c r="K506" t="s">
        <v>1457</v>
      </c>
      <c r="L506">
        <v>169</v>
      </c>
      <c r="M506" t="s">
        <v>1458</v>
      </c>
      <c r="N506" t="s">
        <v>441</v>
      </c>
      <c r="P506" t="s">
        <v>1195</v>
      </c>
      <c r="Q506" t="s">
        <v>1468</v>
      </c>
      <c r="S506">
        <v>0.0055</v>
      </c>
      <c r="T506" t="s">
        <v>1464</v>
      </c>
      <c r="W506">
        <v>0.091</v>
      </c>
      <c r="X506" t="s">
        <v>1503</v>
      </c>
      <c r="AC506" t="s">
        <v>458</v>
      </c>
    </row>
    <row r="507" spans="1:29" ht="14.25">
      <c r="A507" s="11" t="s">
        <v>2666</v>
      </c>
      <c r="B507" t="s">
        <v>2667</v>
      </c>
      <c r="C507" t="s">
        <v>2667</v>
      </c>
      <c r="D507" t="s">
        <v>1229</v>
      </c>
      <c r="E507" t="s">
        <v>1230</v>
      </c>
      <c r="F507" s="2">
        <v>39311</v>
      </c>
      <c r="G507" s="10">
        <f t="shared" si="7"/>
        <v>2007</v>
      </c>
      <c r="H507" t="s">
        <v>2668</v>
      </c>
      <c r="I507" t="s">
        <v>464</v>
      </c>
      <c r="J507">
        <v>12.31</v>
      </c>
      <c r="K507" t="s">
        <v>1457</v>
      </c>
      <c r="L507">
        <v>196.4</v>
      </c>
      <c r="M507" t="s">
        <v>1458</v>
      </c>
      <c r="N507" t="s">
        <v>465</v>
      </c>
      <c r="P507" t="s">
        <v>1195</v>
      </c>
      <c r="Q507" t="s">
        <v>1468</v>
      </c>
      <c r="S507">
        <v>0.0055</v>
      </c>
      <c r="T507" t="s">
        <v>1464</v>
      </c>
      <c r="W507">
        <v>1.08</v>
      </c>
      <c r="X507" t="s">
        <v>1503</v>
      </c>
      <c r="AC507" t="s">
        <v>468</v>
      </c>
    </row>
    <row r="508" spans="1:29" ht="14.25">
      <c r="A508" s="11" t="s">
        <v>512</v>
      </c>
      <c r="B508" t="s">
        <v>513</v>
      </c>
      <c r="C508" t="s">
        <v>514</v>
      </c>
      <c r="D508" t="s">
        <v>1531</v>
      </c>
      <c r="E508" t="s">
        <v>1532</v>
      </c>
      <c r="F508" s="2">
        <v>39430</v>
      </c>
      <c r="G508" s="10">
        <f t="shared" si="7"/>
        <v>2007</v>
      </c>
      <c r="H508" t="s">
        <v>515</v>
      </c>
      <c r="I508" t="s">
        <v>521</v>
      </c>
      <c r="J508">
        <v>12.3</v>
      </c>
      <c r="K508" t="s">
        <v>547</v>
      </c>
      <c r="L508">
        <v>120</v>
      </c>
      <c r="M508" t="s">
        <v>516</v>
      </c>
      <c r="P508" t="s">
        <v>1195</v>
      </c>
      <c r="Q508" t="s">
        <v>1461</v>
      </c>
      <c r="R508" t="s">
        <v>524</v>
      </c>
      <c r="S508">
        <v>0.005</v>
      </c>
      <c r="T508" t="s">
        <v>525</v>
      </c>
      <c r="U508" t="s">
        <v>520</v>
      </c>
      <c r="AC508" t="s">
        <v>1465</v>
      </c>
    </row>
    <row r="509" spans="1:8" ht="14.25">
      <c r="A509" s="1"/>
      <c r="F509" s="2"/>
      <c r="G509" s="2"/>
      <c r="H509" s="10"/>
    </row>
    <row r="510" spans="1:8" ht="14.25">
      <c r="A510" s="1"/>
      <c r="F510" s="2"/>
      <c r="G510" s="2"/>
      <c r="H510" s="10"/>
    </row>
    <row r="512" spans="1:4" ht="14.25">
      <c r="A512" t="s">
        <v>1091</v>
      </c>
      <c r="B512" t="s">
        <v>1090</v>
      </c>
      <c r="C512" t="s">
        <v>41</v>
      </c>
      <c r="D512" t="s">
        <v>40</v>
      </c>
    </row>
    <row r="513" spans="1:4" ht="14.25">
      <c r="A513">
        <v>1997</v>
      </c>
      <c r="B513">
        <f>SUMIF($G$125:$G$252,"=1997",$Z125:$Z252)</f>
        <v>1.62</v>
      </c>
      <c r="C513">
        <f>COUNTIF($G$125:$G$252,"=1997")</f>
        <v>14</v>
      </c>
      <c r="D513">
        <f>B513/C513</f>
        <v>0.11571428571428573</v>
      </c>
    </row>
    <row r="514" spans="1:4" ht="14.25">
      <c r="A514">
        <v>1998</v>
      </c>
      <c r="B514">
        <f>SUMIF($G$125:$G$252,"=1998",$Z126:$Z253)</f>
        <v>1.3560000000000003</v>
      </c>
      <c r="C514">
        <f>COUNTIF($G$125:$G$252,"=1998")</f>
        <v>14</v>
      </c>
      <c r="D514">
        <f aca="true" t="shared" si="8" ref="D514:D523">B514/C514</f>
        <v>0.09685714285714288</v>
      </c>
    </row>
    <row r="515" spans="1:4" ht="14.25">
      <c r="A515">
        <v>1999</v>
      </c>
      <c r="B515">
        <f>SUMIF($G$125:$G$252,"=1999",$Z127:$Z254)</f>
        <v>1.2990000000000004</v>
      </c>
      <c r="C515">
        <f>COUNTIF($G$125:$G$252,"=1999")</f>
        <v>13</v>
      </c>
      <c r="D515">
        <f t="shared" si="8"/>
        <v>0.09992307692307695</v>
      </c>
    </row>
    <row r="516" spans="1:4" ht="14.25">
      <c r="A516">
        <v>2000</v>
      </c>
      <c r="B516">
        <f>SUMIF($G$125:$G$252,"=2000",$Z128:$Z255)</f>
        <v>0.755</v>
      </c>
      <c r="C516">
        <f>COUNTIF($G$125:$G$252,"=2000")</f>
        <v>8</v>
      </c>
      <c r="D516">
        <f t="shared" si="8"/>
        <v>0.094375</v>
      </c>
    </row>
    <row r="517" spans="1:4" ht="14.25">
      <c r="A517">
        <v>2001</v>
      </c>
      <c r="B517">
        <f>SUMIF($G$125:$G$252,"=2001",$Z129:$Z256)</f>
        <v>0.658</v>
      </c>
      <c r="C517">
        <f>COUNTIF($G$125:$G$252,"=2001")</f>
        <v>9</v>
      </c>
      <c r="D517">
        <f t="shared" si="8"/>
        <v>0.07311111111111111</v>
      </c>
    </row>
    <row r="518" spans="1:4" ht="14.25">
      <c r="A518">
        <v>2002</v>
      </c>
      <c r="B518">
        <f>SUMIF($G$125:$G$252,"=2002",$Z130:$Z257)</f>
        <v>0.7390000000000001</v>
      </c>
      <c r="C518">
        <f>COUNTIF($G$125:$G$252,"=2002")</f>
        <v>14</v>
      </c>
      <c r="D518">
        <f t="shared" si="8"/>
        <v>0.05278571428571429</v>
      </c>
    </row>
    <row r="519" spans="1:4" ht="14.25">
      <c r="A519">
        <v>2003</v>
      </c>
      <c r="B519">
        <f>SUMIF($G$125:$G$252,"=2003",$Z131:$Z258)</f>
        <v>1.267</v>
      </c>
      <c r="C519">
        <f>COUNTIF($G$125:$G$252,"=2003")</f>
        <v>12</v>
      </c>
      <c r="D519">
        <f t="shared" si="8"/>
        <v>0.10558333333333332</v>
      </c>
    </row>
    <row r="520" spans="1:4" ht="14.25">
      <c r="A520">
        <v>2004</v>
      </c>
      <c r="B520">
        <f>SUMIF($G$125:$G$252,"=2004",$Z132:$Z259)</f>
        <v>0.5659999999999998</v>
      </c>
      <c r="C520">
        <f>COUNTIF($G$125:$G$252,"=2004")</f>
        <v>12</v>
      </c>
      <c r="D520">
        <f t="shared" si="8"/>
        <v>0.047166666666666655</v>
      </c>
    </row>
    <row r="521" spans="1:4" ht="14.25">
      <c r="A521">
        <v>2005</v>
      </c>
      <c r="B521">
        <f>SUMIF($G$125:$G$252,"=2005",$Z133:$Z260)</f>
        <v>1.4316228184281843</v>
      </c>
      <c r="C521">
        <f>COUNTIF($G$125:$G$252,"=2005")</f>
        <v>17</v>
      </c>
      <c r="D521">
        <f t="shared" si="8"/>
        <v>0.08421310696636378</v>
      </c>
    </row>
    <row r="522" spans="1:4" ht="14.25">
      <c r="A522">
        <v>2006</v>
      </c>
      <c r="B522">
        <f>SUMIF($G$125:$G$252,"=2006",$Z134:$Z261)</f>
        <v>0.37</v>
      </c>
      <c r="C522">
        <f>COUNTIF($G$125:$G$252,"=2006")</f>
        <v>6</v>
      </c>
      <c r="D522">
        <f t="shared" si="8"/>
        <v>0.06166666666666667</v>
      </c>
    </row>
    <row r="523" spans="1:4" ht="14.25">
      <c r="A523">
        <v>2007</v>
      </c>
      <c r="B523">
        <f>SUMIF($G$125:$G$252,"=2007",$Z135:$Z262)</f>
        <v>0.08950000000000001</v>
      </c>
      <c r="C523">
        <f>COUNTIF($G$125:$G$252,"=2007")</f>
        <v>9</v>
      </c>
      <c r="D523">
        <f t="shared" si="8"/>
        <v>0.009944444444444445</v>
      </c>
    </row>
    <row r="524" ht="14.25">
      <c r="C524">
        <f>SUM(C513:C523)</f>
        <v>128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A23"/>
  <sheetViews>
    <sheetView zoomScalePageLayoutView="0" workbookViewId="0" topLeftCell="D1">
      <selection activeCell="V28" sqref="V28"/>
    </sheetView>
  </sheetViews>
  <sheetFormatPr defaultColWidth="9.00390625" defaultRowHeight="14.25"/>
  <sheetData>
    <row r="1" spans="1:27" ht="14.25">
      <c r="A1" s="1" t="s">
        <v>722</v>
      </c>
      <c r="B1" t="s">
        <v>723</v>
      </c>
      <c r="C1" t="s">
        <v>724</v>
      </c>
      <c r="D1" t="s">
        <v>725</v>
      </c>
      <c r="E1" t="s">
        <v>726</v>
      </c>
      <c r="F1" s="2" t="s">
        <v>727</v>
      </c>
      <c r="G1" t="s">
        <v>728</v>
      </c>
      <c r="H1" t="s">
        <v>729</v>
      </c>
      <c r="I1" t="s">
        <v>730</v>
      </c>
      <c r="J1" t="s">
        <v>731</v>
      </c>
      <c r="K1" t="s">
        <v>732</v>
      </c>
      <c r="L1" t="s">
        <v>733</v>
      </c>
      <c r="M1" t="s">
        <v>734</v>
      </c>
      <c r="N1" t="s">
        <v>735</v>
      </c>
      <c r="O1" t="s">
        <v>736</v>
      </c>
      <c r="P1" t="s">
        <v>737</v>
      </c>
      <c r="Q1" t="s">
        <v>738</v>
      </c>
      <c r="R1" t="s">
        <v>739</v>
      </c>
      <c r="S1" t="s">
        <v>740</v>
      </c>
      <c r="T1" t="s">
        <v>741</v>
      </c>
      <c r="U1" t="s">
        <v>742</v>
      </c>
      <c r="V1" t="s">
        <v>743</v>
      </c>
      <c r="W1" t="s">
        <v>744</v>
      </c>
      <c r="X1" t="s">
        <v>745</v>
      </c>
      <c r="Y1" t="s">
        <v>746</v>
      </c>
      <c r="Z1" t="s">
        <v>747</v>
      </c>
      <c r="AA1" t="s">
        <v>748</v>
      </c>
    </row>
    <row r="2" spans="1:27" ht="14.25">
      <c r="A2" s="1" t="s">
        <v>1056</v>
      </c>
      <c r="B2" t="s">
        <v>1057</v>
      </c>
      <c r="C2" t="s">
        <v>1057</v>
      </c>
      <c r="D2" t="s">
        <v>1229</v>
      </c>
      <c r="E2" t="s">
        <v>1230</v>
      </c>
      <c r="F2" s="2">
        <v>35829</v>
      </c>
      <c r="H2" t="s">
        <v>1058</v>
      </c>
      <c r="I2">
        <v>13.12</v>
      </c>
      <c r="J2" t="s">
        <v>1446</v>
      </c>
      <c r="K2">
        <v>29.5</v>
      </c>
      <c r="L2" t="s">
        <v>1458</v>
      </c>
      <c r="M2" t="s">
        <v>1059</v>
      </c>
      <c r="N2" t="s">
        <v>1460</v>
      </c>
      <c r="O2" t="s">
        <v>1461</v>
      </c>
      <c r="P2" t="s">
        <v>1060</v>
      </c>
      <c r="Q2">
        <v>13.57</v>
      </c>
      <c r="R2" t="s">
        <v>1503</v>
      </c>
      <c r="T2">
        <v>31</v>
      </c>
      <c r="U2">
        <v>0</v>
      </c>
      <c r="X2">
        <v>0.23</v>
      </c>
      <c r="Y2" t="s">
        <v>1464</v>
      </c>
      <c r="AA2" t="s">
        <v>1465</v>
      </c>
    </row>
    <row r="3" spans="1:27" ht="14.25">
      <c r="A3" s="1" t="s">
        <v>1056</v>
      </c>
      <c r="B3" t="s">
        <v>1057</v>
      </c>
      <c r="C3" t="s">
        <v>1057</v>
      </c>
      <c r="D3" t="s">
        <v>1229</v>
      </c>
      <c r="E3" t="s">
        <v>1230</v>
      </c>
      <c r="F3" s="2">
        <v>35829</v>
      </c>
      <c r="H3" t="s">
        <v>1058</v>
      </c>
      <c r="I3">
        <v>13.12</v>
      </c>
      <c r="J3" t="s">
        <v>1446</v>
      </c>
      <c r="K3">
        <v>29.5</v>
      </c>
      <c r="L3" t="s">
        <v>1458</v>
      </c>
      <c r="M3" t="s">
        <v>1059</v>
      </c>
      <c r="N3" t="s">
        <v>1460</v>
      </c>
      <c r="O3" t="s">
        <v>1461</v>
      </c>
      <c r="P3" t="s">
        <v>1060</v>
      </c>
      <c r="Q3">
        <v>13.57</v>
      </c>
      <c r="R3" t="s">
        <v>1503</v>
      </c>
      <c r="T3">
        <v>31</v>
      </c>
      <c r="U3">
        <v>0</v>
      </c>
      <c r="X3">
        <v>0.23</v>
      </c>
      <c r="Y3" t="s">
        <v>1464</v>
      </c>
      <c r="AA3" t="s">
        <v>1465</v>
      </c>
    </row>
    <row r="4" spans="1:27" ht="14.25">
      <c r="A4" s="1" t="s">
        <v>1061</v>
      </c>
      <c r="B4" t="s">
        <v>1062</v>
      </c>
      <c r="C4" t="s">
        <v>1063</v>
      </c>
      <c r="D4" t="s">
        <v>909</v>
      </c>
      <c r="E4" t="s">
        <v>1373</v>
      </c>
      <c r="F4" s="2">
        <v>36488</v>
      </c>
      <c r="G4" t="s">
        <v>1064</v>
      </c>
      <c r="H4" t="s">
        <v>1065</v>
      </c>
      <c r="I4">
        <v>13.12</v>
      </c>
      <c r="J4" t="s">
        <v>1446</v>
      </c>
      <c r="K4">
        <v>28.7</v>
      </c>
      <c r="L4" t="s">
        <v>1458</v>
      </c>
      <c r="N4" t="s">
        <v>1460</v>
      </c>
      <c r="O4" t="s">
        <v>1468</v>
      </c>
      <c r="Q4">
        <v>0.604</v>
      </c>
      <c r="R4" t="s">
        <v>1464</v>
      </c>
      <c r="U4">
        <v>43.1</v>
      </c>
      <c r="V4" t="s">
        <v>1463</v>
      </c>
      <c r="X4">
        <v>0.604</v>
      </c>
      <c r="Y4" t="s">
        <v>1464</v>
      </c>
      <c r="AA4" t="s">
        <v>1066</v>
      </c>
    </row>
    <row r="5" spans="1:27" ht="14.25">
      <c r="A5" s="1" t="s">
        <v>1061</v>
      </c>
      <c r="B5" t="s">
        <v>1062</v>
      </c>
      <c r="C5" t="s">
        <v>1063</v>
      </c>
      <c r="D5" t="s">
        <v>909</v>
      </c>
      <c r="E5" t="s">
        <v>1373</v>
      </c>
      <c r="F5" s="2">
        <v>36488</v>
      </c>
      <c r="G5" t="s">
        <v>1064</v>
      </c>
      <c r="H5" t="s">
        <v>1065</v>
      </c>
      <c r="I5">
        <v>13.12</v>
      </c>
      <c r="J5" t="s">
        <v>1446</v>
      </c>
      <c r="K5">
        <v>28.7</v>
      </c>
      <c r="L5" t="s">
        <v>1458</v>
      </c>
      <c r="N5" t="s">
        <v>1460</v>
      </c>
      <c r="O5" t="s">
        <v>1468</v>
      </c>
      <c r="Q5">
        <v>0.604</v>
      </c>
      <c r="R5" t="s">
        <v>1464</v>
      </c>
      <c r="U5">
        <v>43.1</v>
      </c>
      <c r="V5" t="s">
        <v>1463</v>
      </c>
      <c r="X5">
        <v>0.604</v>
      </c>
      <c r="Y5" t="s">
        <v>1464</v>
      </c>
      <c r="AA5" t="s">
        <v>1066</v>
      </c>
    </row>
    <row r="6" spans="1:27" ht="14.25">
      <c r="A6" s="1" t="s">
        <v>1067</v>
      </c>
      <c r="B6" t="s">
        <v>1068</v>
      </c>
      <c r="C6" t="s">
        <v>1069</v>
      </c>
      <c r="D6" t="s">
        <v>1419</v>
      </c>
      <c r="E6" t="s">
        <v>1444</v>
      </c>
      <c r="F6" s="2">
        <v>35699</v>
      </c>
      <c r="G6" t="s">
        <v>1070</v>
      </c>
      <c r="H6" t="s">
        <v>1071</v>
      </c>
      <c r="I6">
        <v>13.12</v>
      </c>
      <c r="J6" t="s">
        <v>1572</v>
      </c>
      <c r="K6">
        <v>57.2</v>
      </c>
      <c r="L6" t="s">
        <v>1458</v>
      </c>
      <c r="N6" t="s">
        <v>1492</v>
      </c>
      <c r="O6" t="s">
        <v>1461</v>
      </c>
      <c r="P6" t="s">
        <v>1072</v>
      </c>
      <c r="Q6">
        <v>0.25</v>
      </c>
      <c r="R6" t="s">
        <v>1464</v>
      </c>
      <c r="U6">
        <v>107</v>
      </c>
      <c r="V6" t="s">
        <v>1463</v>
      </c>
      <c r="X6">
        <v>0.25</v>
      </c>
      <c r="Y6" t="s">
        <v>1464</v>
      </c>
      <c r="AA6" t="s">
        <v>1465</v>
      </c>
    </row>
    <row r="7" spans="1:27" ht="14.25">
      <c r="A7" s="1" t="s">
        <v>1067</v>
      </c>
      <c r="B7" t="s">
        <v>1068</v>
      </c>
      <c r="C7" t="s">
        <v>1069</v>
      </c>
      <c r="D7" t="s">
        <v>1419</v>
      </c>
      <c r="E7" t="s">
        <v>1444</v>
      </c>
      <c r="F7" s="2">
        <v>35699</v>
      </c>
      <c r="G7" t="s">
        <v>1070</v>
      </c>
      <c r="H7" t="s">
        <v>1071</v>
      </c>
      <c r="I7">
        <v>13.12</v>
      </c>
      <c r="J7" t="s">
        <v>1572</v>
      </c>
      <c r="K7">
        <v>57.2</v>
      </c>
      <c r="L7" t="s">
        <v>1458</v>
      </c>
      <c r="N7" t="s">
        <v>1492</v>
      </c>
      <c r="O7" t="s">
        <v>1461</v>
      </c>
      <c r="P7" t="s">
        <v>1072</v>
      </c>
      <c r="Q7">
        <v>0.25</v>
      </c>
      <c r="R7" t="s">
        <v>1464</v>
      </c>
      <c r="U7">
        <v>107</v>
      </c>
      <c r="V7" t="s">
        <v>1463</v>
      </c>
      <c r="X7">
        <v>0.25</v>
      </c>
      <c r="Y7" t="s">
        <v>1464</v>
      </c>
      <c r="AA7" t="s">
        <v>1465</v>
      </c>
    </row>
    <row r="8" spans="1:27" ht="14.25">
      <c r="A8" s="1" t="s">
        <v>1073</v>
      </c>
      <c r="B8" t="s">
        <v>1074</v>
      </c>
      <c r="C8" t="s">
        <v>1074</v>
      </c>
      <c r="D8" t="s">
        <v>1229</v>
      </c>
      <c r="E8" t="s">
        <v>1230</v>
      </c>
      <c r="F8" s="2">
        <v>36082</v>
      </c>
      <c r="H8" t="s">
        <v>2917</v>
      </c>
      <c r="I8">
        <v>13.12</v>
      </c>
      <c r="J8" t="s">
        <v>1446</v>
      </c>
      <c r="K8">
        <v>98</v>
      </c>
      <c r="L8" t="s">
        <v>1458</v>
      </c>
      <c r="N8" t="s">
        <v>1492</v>
      </c>
      <c r="O8" t="s">
        <v>1468</v>
      </c>
      <c r="Q8">
        <v>0.3</v>
      </c>
      <c r="R8" t="s">
        <v>1464</v>
      </c>
      <c r="T8">
        <v>0</v>
      </c>
      <c r="U8">
        <v>29.4</v>
      </c>
      <c r="V8" t="s">
        <v>1503</v>
      </c>
      <c r="X8">
        <v>0.3</v>
      </c>
      <c r="Y8" t="s">
        <v>1464</v>
      </c>
      <c r="AA8" t="s">
        <v>1465</v>
      </c>
    </row>
    <row r="9" spans="1:27" ht="14.25">
      <c r="A9" s="1" t="s">
        <v>1073</v>
      </c>
      <c r="B9" t="s">
        <v>1074</v>
      </c>
      <c r="C9" t="s">
        <v>1074</v>
      </c>
      <c r="D9" t="s">
        <v>1229</v>
      </c>
      <c r="E9" t="s">
        <v>1230</v>
      </c>
      <c r="F9" s="2">
        <v>36082</v>
      </c>
      <c r="H9" t="s">
        <v>2917</v>
      </c>
      <c r="I9">
        <v>13.12</v>
      </c>
      <c r="J9" t="s">
        <v>1446</v>
      </c>
      <c r="K9">
        <v>98</v>
      </c>
      <c r="L9" t="s">
        <v>1458</v>
      </c>
      <c r="N9" t="s">
        <v>1492</v>
      </c>
      <c r="O9" t="s">
        <v>1468</v>
      </c>
      <c r="Q9">
        <v>0.3</v>
      </c>
      <c r="R9" t="s">
        <v>1464</v>
      </c>
      <c r="T9">
        <v>0</v>
      </c>
      <c r="U9">
        <v>29.4</v>
      </c>
      <c r="V9" t="s">
        <v>1503</v>
      </c>
      <c r="X9">
        <v>0.3</v>
      </c>
      <c r="Y9" t="s">
        <v>1464</v>
      </c>
      <c r="AA9" t="s">
        <v>1465</v>
      </c>
    </row>
    <row r="10" spans="1:27" ht="14.25">
      <c r="A10" s="1" t="s">
        <v>1075</v>
      </c>
      <c r="B10" t="s">
        <v>1076</v>
      </c>
      <c r="C10" t="s">
        <v>1077</v>
      </c>
      <c r="D10" t="s">
        <v>1497</v>
      </c>
      <c r="E10" t="s">
        <v>1498</v>
      </c>
      <c r="F10" s="2">
        <v>37162</v>
      </c>
      <c r="G10" t="s">
        <v>1078</v>
      </c>
      <c r="H10" t="s">
        <v>1079</v>
      </c>
      <c r="I10">
        <v>13.12</v>
      </c>
      <c r="J10" t="s">
        <v>1446</v>
      </c>
      <c r="K10">
        <v>40</v>
      </c>
      <c r="L10" t="s">
        <v>1458</v>
      </c>
      <c r="M10" t="s">
        <v>1080</v>
      </c>
      <c r="N10" t="s">
        <v>1492</v>
      </c>
      <c r="O10" t="s">
        <v>1468</v>
      </c>
      <c r="P10" t="s">
        <v>1502</v>
      </c>
      <c r="Q10">
        <v>57.2</v>
      </c>
      <c r="R10" t="s">
        <v>1503</v>
      </c>
      <c r="U10">
        <v>250.5</v>
      </c>
      <c r="V10" t="s">
        <v>1463</v>
      </c>
      <c r="X10">
        <v>1.43</v>
      </c>
      <c r="Y10" t="s">
        <v>1464</v>
      </c>
      <c r="AA10" t="s">
        <v>1081</v>
      </c>
    </row>
    <row r="11" spans="1:27" ht="14.25">
      <c r="A11" s="1" t="s">
        <v>1075</v>
      </c>
      <c r="B11" t="s">
        <v>1076</v>
      </c>
      <c r="C11" t="s">
        <v>1077</v>
      </c>
      <c r="D11" t="s">
        <v>1497</v>
      </c>
      <c r="E11" t="s">
        <v>1498</v>
      </c>
      <c r="F11" s="2">
        <v>37162</v>
      </c>
      <c r="G11" t="s">
        <v>1078</v>
      </c>
      <c r="H11" t="s">
        <v>1079</v>
      </c>
      <c r="I11">
        <v>13.12</v>
      </c>
      <c r="J11" t="s">
        <v>1446</v>
      </c>
      <c r="K11">
        <v>40</v>
      </c>
      <c r="L11" t="s">
        <v>1458</v>
      </c>
      <c r="M11" t="s">
        <v>1080</v>
      </c>
      <c r="N11" t="s">
        <v>1492</v>
      </c>
      <c r="O11" t="s">
        <v>1468</v>
      </c>
      <c r="P11" t="s">
        <v>1502</v>
      </c>
      <c r="Q11">
        <v>57.2</v>
      </c>
      <c r="R11" t="s">
        <v>1503</v>
      </c>
      <c r="U11">
        <v>250.5</v>
      </c>
      <c r="V11" t="s">
        <v>1463</v>
      </c>
      <c r="X11">
        <v>1.43</v>
      </c>
      <c r="Y11" t="s">
        <v>1464</v>
      </c>
      <c r="AA11" t="s">
        <v>1081</v>
      </c>
    </row>
    <row r="12" spans="1:27" ht="14.25">
      <c r="A12" s="1" t="s">
        <v>1082</v>
      </c>
      <c r="B12" t="s">
        <v>1083</v>
      </c>
      <c r="C12" t="s">
        <v>1084</v>
      </c>
      <c r="D12" t="s">
        <v>808</v>
      </c>
      <c r="E12" t="s">
        <v>1320</v>
      </c>
      <c r="F12" s="2">
        <v>37567</v>
      </c>
      <c r="G12" t="s">
        <v>1085</v>
      </c>
      <c r="H12" t="s">
        <v>1086</v>
      </c>
      <c r="I12">
        <v>13.12</v>
      </c>
      <c r="J12" t="s">
        <v>842</v>
      </c>
      <c r="K12">
        <v>29.63</v>
      </c>
      <c r="L12" t="s">
        <v>1458</v>
      </c>
      <c r="M12" t="s">
        <v>1087</v>
      </c>
      <c r="N12" t="s">
        <v>1492</v>
      </c>
      <c r="O12" t="s">
        <v>1461</v>
      </c>
      <c r="P12" t="s">
        <v>1088</v>
      </c>
      <c r="Q12">
        <v>0.3</v>
      </c>
      <c r="R12" t="s">
        <v>1464</v>
      </c>
      <c r="U12">
        <v>8.9</v>
      </c>
      <c r="V12" t="s">
        <v>1503</v>
      </c>
      <c r="X12">
        <v>0.3</v>
      </c>
      <c r="Y12" t="s">
        <v>1464</v>
      </c>
      <c r="AA12" t="s">
        <v>1465</v>
      </c>
    </row>
    <row r="13" spans="1:27" ht="14.25">
      <c r="A13" s="1" t="s">
        <v>1082</v>
      </c>
      <c r="B13" t="s">
        <v>1083</v>
      </c>
      <c r="C13" t="s">
        <v>1084</v>
      </c>
      <c r="D13" t="s">
        <v>808</v>
      </c>
      <c r="E13" t="s">
        <v>1320</v>
      </c>
      <c r="F13" s="2">
        <v>37567</v>
      </c>
      <c r="G13" t="s">
        <v>1085</v>
      </c>
      <c r="H13" t="s">
        <v>1086</v>
      </c>
      <c r="I13">
        <v>13.12</v>
      </c>
      <c r="J13" t="s">
        <v>842</v>
      </c>
      <c r="K13">
        <v>29.63</v>
      </c>
      <c r="L13" t="s">
        <v>1458</v>
      </c>
      <c r="M13" t="s">
        <v>1087</v>
      </c>
      <c r="N13" t="s">
        <v>1492</v>
      </c>
      <c r="O13" t="s">
        <v>1461</v>
      </c>
      <c r="P13" t="s">
        <v>1088</v>
      </c>
      <c r="Q13">
        <v>0.3</v>
      </c>
      <c r="R13" t="s">
        <v>1464</v>
      </c>
      <c r="U13">
        <v>8.9</v>
      </c>
      <c r="V13" t="s">
        <v>1503</v>
      </c>
      <c r="X13">
        <v>0.3</v>
      </c>
      <c r="Y13" t="s">
        <v>1464</v>
      </c>
      <c r="AA13" t="s">
        <v>1465</v>
      </c>
    </row>
    <row r="14" spans="1:27" ht="14.25">
      <c r="A14" s="1" t="s">
        <v>1089</v>
      </c>
      <c r="B14" t="s">
        <v>2269</v>
      </c>
      <c r="C14" t="s">
        <v>2269</v>
      </c>
      <c r="D14" t="s">
        <v>1229</v>
      </c>
      <c r="E14" t="s">
        <v>1230</v>
      </c>
      <c r="F14" s="2">
        <v>37727</v>
      </c>
      <c r="H14" t="s">
        <v>2270</v>
      </c>
      <c r="I14">
        <v>13.12</v>
      </c>
      <c r="J14" t="s">
        <v>842</v>
      </c>
      <c r="K14">
        <v>29.5</v>
      </c>
      <c r="L14" t="s">
        <v>1526</v>
      </c>
      <c r="N14" t="s">
        <v>1492</v>
      </c>
      <c r="O14" t="s">
        <v>1461</v>
      </c>
      <c r="P14" t="s">
        <v>2271</v>
      </c>
      <c r="Q14">
        <v>0.5</v>
      </c>
      <c r="R14" t="s">
        <v>1464</v>
      </c>
      <c r="S14" t="s">
        <v>2272</v>
      </c>
      <c r="U14">
        <v>14.75</v>
      </c>
      <c r="V14" t="s">
        <v>1503</v>
      </c>
      <c r="X14">
        <v>0.5</v>
      </c>
      <c r="Y14" t="s">
        <v>1464</v>
      </c>
      <c r="AA14" t="s">
        <v>1465</v>
      </c>
    </row>
    <row r="15" spans="1:27" ht="14.25">
      <c r="A15" s="1" t="s">
        <v>1089</v>
      </c>
      <c r="B15" t="s">
        <v>2269</v>
      </c>
      <c r="C15" t="s">
        <v>2269</v>
      </c>
      <c r="D15" t="s">
        <v>1229</v>
      </c>
      <c r="E15" t="s">
        <v>1230</v>
      </c>
      <c r="F15" s="2">
        <v>37727</v>
      </c>
      <c r="H15" t="s">
        <v>2270</v>
      </c>
      <c r="I15">
        <v>13.12</v>
      </c>
      <c r="J15" t="s">
        <v>842</v>
      </c>
      <c r="K15">
        <v>29.5</v>
      </c>
      <c r="L15" t="s">
        <v>1526</v>
      </c>
      <c r="N15" t="s">
        <v>1492</v>
      </c>
      <c r="O15" t="s">
        <v>1461</v>
      </c>
      <c r="P15" t="s">
        <v>2271</v>
      </c>
      <c r="Q15">
        <v>0.5</v>
      </c>
      <c r="R15" t="s">
        <v>1464</v>
      </c>
      <c r="S15" t="s">
        <v>2272</v>
      </c>
      <c r="U15">
        <v>14.75</v>
      </c>
      <c r="V15" t="s">
        <v>1503</v>
      </c>
      <c r="X15">
        <v>0.5</v>
      </c>
      <c r="Y15" t="s">
        <v>1464</v>
      </c>
      <c r="AA15" t="s">
        <v>1465</v>
      </c>
    </row>
    <row r="16" spans="1:27" ht="14.25">
      <c r="A16" s="1" t="s">
        <v>2273</v>
      </c>
      <c r="B16" t="s">
        <v>2274</v>
      </c>
      <c r="C16" t="s">
        <v>2274</v>
      </c>
      <c r="D16" t="s">
        <v>808</v>
      </c>
      <c r="E16" t="s">
        <v>1320</v>
      </c>
      <c r="F16" s="2">
        <v>37853</v>
      </c>
      <c r="G16" t="s">
        <v>2275</v>
      </c>
      <c r="H16" t="s">
        <v>2276</v>
      </c>
      <c r="I16">
        <v>13.12</v>
      </c>
      <c r="J16" t="s">
        <v>2277</v>
      </c>
      <c r="K16">
        <v>64.3</v>
      </c>
      <c r="L16" t="s">
        <v>1458</v>
      </c>
      <c r="N16" t="s">
        <v>1492</v>
      </c>
      <c r="O16" t="s">
        <v>1461</v>
      </c>
      <c r="P16" t="s">
        <v>2278</v>
      </c>
      <c r="Q16">
        <v>0.3</v>
      </c>
      <c r="R16" t="s">
        <v>1464</v>
      </c>
      <c r="X16">
        <v>0.3</v>
      </c>
      <c r="Y16" t="s">
        <v>1464</v>
      </c>
      <c r="AA16" t="s">
        <v>1465</v>
      </c>
    </row>
    <row r="17" spans="1:27" ht="14.25">
      <c r="A17" s="1" t="s">
        <v>2273</v>
      </c>
      <c r="B17" t="s">
        <v>2274</v>
      </c>
      <c r="C17" t="s">
        <v>2274</v>
      </c>
      <c r="D17" t="s">
        <v>808</v>
      </c>
      <c r="E17" t="s">
        <v>1320</v>
      </c>
      <c r="F17" s="2">
        <v>37853</v>
      </c>
      <c r="G17" t="s">
        <v>2275</v>
      </c>
      <c r="H17" t="s">
        <v>2276</v>
      </c>
      <c r="I17">
        <v>13.12</v>
      </c>
      <c r="J17" t="s">
        <v>2277</v>
      </c>
      <c r="K17">
        <v>64.3</v>
      </c>
      <c r="L17" t="s">
        <v>1458</v>
      </c>
      <c r="N17" t="s">
        <v>1492</v>
      </c>
      <c r="O17" t="s">
        <v>1461</v>
      </c>
      <c r="P17" t="s">
        <v>2278</v>
      </c>
      <c r="Q17">
        <v>0.3</v>
      </c>
      <c r="R17" t="s">
        <v>1464</v>
      </c>
      <c r="X17">
        <v>0.3</v>
      </c>
      <c r="Y17" t="s">
        <v>1464</v>
      </c>
      <c r="AA17" t="s">
        <v>1465</v>
      </c>
    </row>
    <row r="18" spans="1:27" ht="14.25">
      <c r="A18" s="1" t="s">
        <v>2913</v>
      </c>
      <c r="B18" t="s">
        <v>2914</v>
      </c>
      <c r="C18" t="s">
        <v>2915</v>
      </c>
      <c r="D18" t="s">
        <v>769</v>
      </c>
      <c r="E18" t="s">
        <v>770</v>
      </c>
      <c r="F18" s="2">
        <v>38155</v>
      </c>
      <c r="G18" t="s">
        <v>2916</v>
      </c>
      <c r="H18" t="s">
        <v>2279</v>
      </c>
      <c r="I18">
        <v>13.12</v>
      </c>
      <c r="J18" t="s">
        <v>1446</v>
      </c>
      <c r="K18">
        <v>19.4</v>
      </c>
      <c r="L18" t="s">
        <v>1458</v>
      </c>
      <c r="M18" t="s">
        <v>2280</v>
      </c>
      <c r="N18" t="s">
        <v>1492</v>
      </c>
      <c r="O18" t="s">
        <v>1461</v>
      </c>
      <c r="P18" t="s">
        <v>2281</v>
      </c>
      <c r="Q18">
        <v>8.9</v>
      </c>
      <c r="R18" t="s">
        <v>1503</v>
      </c>
      <c r="S18" t="s">
        <v>1543</v>
      </c>
      <c r="X18">
        <v>0.23</v>
      </c>
      <c r="Y18" t="s">
        <v>1464</v>
      </c>
      <c r="Z18" t="s">
        <v>2910</v>
      </c>
      <c r="AA18" t="s">
        <v>2282</v>
      </c>
    </row>
    <row r="19" spans="1:27" ht="14.25">
      <c r="A19" s="1" t="s">
        <v>2913</v>
      </c>
      <c r="B19" t="s">
        <v>2914</v>
      </c>
      <c r="C19" t="s">
        <v>2915</v>
      </c>
      <c r="D19" t="s">
        <v>769</v>
      </c>
      <c r="E19" t="s">
        <v>770</v>
      </c>
      <c r="F19" s="2">
        <v>38155</v>
      </c>
      <c r="G19" t="s">
        <v>2916</v>
      </c>
      <c r="H19" t="s">
        <v>2283</v>
      </c>
      <c r="I19">
        <v>13.12</v>
      </c>
      <c r="J19" t="s">
        <v>1446</v>
      </c>
      <c r="K19">
        <v>23.8</v>
      </c>
      <c r="L19" t="s">
        <v>1458</v>
      </c>
      <c r="M19" t="s">
        <v>2284</v>
      </c>
      <c r="N19" t="s">
        <v>1492</v>
      </c>
      <c r="O19" t="s">
        <v>1461</v>
      </c>
      <c r="P19" t="s">
        <v>2285</v>
      </c>
      <c r="Q19">
        <v>16.2</v>
      </c>
      <c r="R19" t="s">
        <v>1503</v>
      </c>
      <c r="S19" t="s">
        <v>1543</v>
      </c>
      <c r="X19">
        <v>0.34</v>
      </c>
      <c r="Y19" t="s">
        <v>1464</v>
      </c>
      <c r="Z19" t="s">
        <v>2910</v>
      </c>
      <c r="AA19" t="s">
        <v>2282</v>
      </c>
    </row>
    <row r="20" spans="1:27" ht="14.25">
      <c r="A20" s="1" t="s">
        <v>2913</v>
      </c>
      <c r="B20" t="s">
        <v>2914</v>
      </c>
      <c r="C20" t="s">
        <v>2915</v>
      </c>
      <c r="D20" t="s">
        <v>769</v>
      </c>
      <c r="E20" t="s">
        <v>770</v>
      </c>
      <c r="F20" s="2">
        <v>38155</v>
      </c>
      <c r="G20" t="s">
        <v>2916</v>
      </c>
      <c r="H20" t="s">
        <v>2279</v>
      </c>
      <c r="I20">
        <v>13.12</v>
      </c>
      <c r="J20" t="s">
        <v>1446</v>
      </c>
      <c r="K20">
        <v>19.4</v>
      </c>
      <c r="L20" t="s">
        <v>1458</v>
      </c>
      <c r="M20" t="s">
        <v>2280</v>
      </c>
      <c r="N20" t="s">
        <v>1492</v>
      </c>
      <c r="O20" t="s">
        <v>1461</v>
      </c>
      <c r="P20" t="s">
        <v>2281</v>
      </c>
      <c r="Q20">
        <v>8.9</v>
      </c>
      <c r="R20" t="s">
        <v>1503</v>
      </c>
      <c r="S20" t="s">
        <v>1543</v>
      </c>
      <c r="X20">
        <v>0.23</v>
      </c>
      <c r="Y20" t="s">
        <v>1464</v>
      </c>
      <c r="Z20" t="s">
        <v>2910</v>
      </c>
      <c r="AA20" t="s">
        <v>2282</v>
      </c>
    </row>
    <row r="21" spans="1:27" ht="14.25">
      <c r="A21" s="1" t="s">
        <v>2913</v>
      </c>
      <c r="B21" t="s">
        <v>2914</v>
      </c>
      <c r="C21" t="s">
        <v>2915</v>
      </c>
      <c r="D21" t="s">
        <v>769</v>
      </c>
      <c r="E21" t="s">
        <v>770</v>
      </c>
      <c r="F21" s="2">
        <v>38155</v>
      </c>
      <c r="G21" t="s">
        <v>2916</v>
      </c>
      <c r="H21" t="s">
        <v>2283</v>
      </c>
      <c r="I21">
        <v>13.12</v>
      </c>
      <c r="J21" t="s">
        <v>1446</v>
      </c>
      <c r="K21">
        <v>23.8</v>
      </c>
      <c r="L21" t="s">
        <v>1458</v>
      </c>
      <c r="M21" t="s">
        <v>2284</v>
      </c>
      <c r="N21" t="s">
        <v>1492</v>
      </c>
      <c r="O21" t="s">
        <v>1461</v>
      </c>
      <c r="P21" t="s">
        <v>2285</v>
      </c>
      <c r="Q21">
        <v>16.2</v>
      </c>
      <c r="R21" t="s">
        <v>1503</v>
      </c>
      <c r="S21" t="s">
        <v>1543</v>
      </c>
      <c r="X21">
        <v>0.34</v>
      </c>
      <c r="Y21" t="s">
        <v>1464</v>
      </c>
      <c r="Z21" t="s">
        <v>2910</v>
      </c>
      <c r="AA21" t="s">
        <v>2282</v>
      </c>
    </row>
    <row r="22" spans="1:27" ht="14.25">
      <c r="A22" s="1" t="s">
        <v>2913</v>
      </c>
      <c r="B22" t="s">
        <v>2914</v>
      </c>
      <c r="C22" t="s">
        <v>2915</v>
      </c>
      <c r="D22" t="s">
        <v>769</v>
      </c>
      <c r="E22" t="s">
        <v>770</v>
      </c>
      <c r="F22" s="2">
        <v>38155</v>
      </c>
      <c r="G22" t="s">
        <v>2916</v>
      </c>
      <c r="H22" t="s">
        <v>2279</v>
      </c>
      <c r="I22">
        <v>13.12</v>
      </c>
      <c r="J22" t="s">
        <v>1446</v>
      </c>
      <c r="K22">
        <v>19.4</v>
      </c>
      <c r="L22" t="s">
        <v>1458</v>
      </c>
      <c r="M22" t="s">
        <v>2280</v>
      </c>
      <c r="N22" t="s">
        <v>1492</v>
      </c>
      <c r="O22" t="s">
        <v>1461</v>
      </c>
      <c r="P22" t="s">
        <v>2281</v>
      </c>
      <c r="Q22">
        <v>8.9</v>
      </c>
      <c r="R22" t="s">
        <v>1503</v>
      </c>
      <c r="S22" t="s">
        <v>1543</v>
      </c>
      <c r="X22">
        <v>0.23</v>
      </c>
      <c r="Y22" t="s">
        <v>1464</v>
      </c>
      <c r="Z22" t="s">
        <v>2910</v>
      </c>
      <c r="AA22" t="s">
        <v>2282</v>
      </c>
    </row>
    <row r="23" spans="1:27" ht="14.25">
      <c r="A23" s="1" t="s">
        <v>2913</v>
      </c>
      <c r="B23" t="s">
        <v>2914</v>
      </c>
      <c r="C23" t="s">
        <v>2915</v>
      </c>
      <c r="D23" t="s">
        <v>769</v>
      </c>
      <c r="E23" t="s">
        <v>770</v>
      </c>
      <c r="F23" s="2">
        <v>38155</v>
      </c>
      <c r="G23" t="s">
        <v>2916</v>
      </c>
      <c r="H23" t="s">
        <v>2283</v>
      </c>
      <c r="I23">
        <v>13.12</v>
      </c>
      <c r="J23" t="s">
        <v>1446</v>
      </c>
      <c r="K23">
        <v>23.8</v>
      </c>
      <c r="L23" t="s">
        <v>1458</v>
      </c>
      <c r="M23" t="s">
        <v>2284</v>
      </c>
      <c r="N23" t="s">
        <v>1492</v>
      </c>
      <c r="O23" t="s">
        <v>1461</v>
      </c>
      <c r="P23" t="s">
        <v>2285</v>
      </c>
      <c r="Q23">
        <v>16.2</v>
      </c>
      <c r="R23" t="s">
        <v>1503</v>
      </c>
      <c r="S23" t="s">
        <v>1543</v>
      </c>
      <c r="X23">
        <v>0.34</v>
      </c>
      <c r="Y23" t="s">
        <v>1464</v>
      </c>
      <c r="Z23" t="s">
        <v>2910</v>
      </c>
      <c r="AA23" t="s">
        <v>2282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A172"/>
  <sheetViews>
    <sheetView zoomScalePageLayoutView="0" workbookViewId="0" topLeftCell="F23">
      <selection activeCell="B1" sqref="A1:IV1"/>
    </sheetView>
  </sheetViews>
  <sheetFormatPr defaultColWidth="9.00390625" defaultRowHeight="14.25"/>
  <sheetData>
    <row r="1" spans="1:27" ht="14.25">
      <c r="A1" s="1" t="s">
        <v>722</v>
      </c>
      <c r="B1" t="s">
        <v>723</v>
      </c>
      <c r="C1" t="s">
        <v>724</v>
      </c>
      <c r="D1" t="s">
        <v>725</v>
      </c>
      <c r="E1" t="s">
        <v>726</v>
      </c>
      <c r="F1" t="s">
        <v>727</v>
      </c>
      <c r="G1" t="s">
        <v>728</v>
      </c>
      <c r="H1" t="s">
        <v>729</v>
      </c>
      <c r="I1" t="s">
        <v>730</v>
      </c>
      <c r="J1" t="s">
        <v>731</v>
      </c>
      <c r="K1" t="s">
        <v>732</v>
      </c>
      <c r="L1" t="s">
        <v>733</v>
      </c>
      <c r="M1" t="s">
        <v>734</v>
      </c>
      <c r="N1" t="s">
        <v>735</v>
      </c>
      <c r="O1" t="s">
        <v>736</v>
      </c>
      <c r="P1" t="s">
        <v>737</v>
      </c>
      <c r="Q1" t="s">
        <v>738</v>
      </c>
      <c r="R1" t="s">
        <v>739</v>
      </c>
      <c r="S1" t="s">
        <v>740</v>
      </c>
      <c r="T1" t="s">
        <v>741</v>
      </c>
      <c r="U1" t="s">
        <v>742</v>
      </c>
      <c r="V1" t="s">
        <v>743</v>
      </c>
      <c r="W1" t="s">
        <v>744</v>
      </c>
      <c r="X1" t="s">
        <v>745</v>
      </c>
      <c r="Y1" t="s">
        <v>746</v>
      </c>
      <c r="Z1" t="s">
        <v>747</v>
      </c>
      <c r="AA1" t="s">
        <v>748</v>
      </c>
    </row>
    <row r="2" spans="1:27" ht="14.25">
      <c r="A2" s="1" t="s">
        <v>846</v>
      </c>
      <c r="B2" t="s">
        <v>847</v>
      </c>
      <c r="C2" t="s">
        <v>848</v>
      </c>
      <c r="D2" t="s">
        <v>849</v>
      </c>
      <c r="E2" t="s">
        <v>850</v>
      </c>
      <c r="F2" s="2">
        <v>36703</v>
      </c>
      <c r="G2" t="s">
        <v>851</v>
      </c>
      <c r="H2" t="s">
        <v>852</v>
      </c>
      <c r="I2">
        <v>13.22</v>
      </c>
      <c r="J2" t="s">
        <v>853</v>
      </c>
      <c r="K2">
        <v>29976</v>
      </c>
      <c r="L2" t="s">
        <v>854</v>
      </c>
      <c r="M2" t="s">
        <v>855</v>
      </c>
      <c r="N2" t="s">
        <v>856</v>
      </c>
      <c r="O2" t="s">
        <v>1468</v>
      </c>
      <c r="P2" t="s">
        <v>1502</v>
      </c>
      <c r="Q2">
        <v>0.126</v>
      </c>
      <c r="R2" t="s">
        <v>857</v>
      </c>
      <c r="S2" t="s">
        <v>1543</v>
      </c>
      <c r="U2">
        <v>0.0023</v>
      </c>
      <c r="V2" t="s">
        <v>1463</v>
      </c>
      <c r="W2" t="s">
        <v>1543</v>
      </c>
      <c r="AA2" t="s">
        <v>1465</v>
      </c>
    </row>
    <row r="3" spans="1:27" ht="14.25">
      <c r="A3" s="1" t="s">
        <v>858</v>
      </c>
      <c r="B3" t="s">
        <v>859</v>
      </c>
      <c r="C3" t="s">
        <v>860</v>
      </c>
      <c r="D3" t="s">
        <v>849</v>
      </c>
      <c r="E3" t="s">
        <v>861</v>
      </c>
      <c r="F3" s="2">
        <v>36703</v>
      </c>
      <c r="G3" t="s">
        <v>862</v>
      </c>
      <c r="H3" t="s">
        <v>863</v>
      </c>
      <c r="I3">
        <v>13.22</v>
      </c>
      <c r="J3" t="s">
        <v>864</v>
      </c>
      <c r="K3">
        <v>36.4</v>
      </c>
      <c r="L3" t="s">
        <v>1458</v>
      </c>
      <c r="M3" t="s">
        <v>865</v>
      </c>
      <c r="N3" t="s">
        <v>856</v>
      </c>
      <c r="O3" t="s">
        <v>1461</v>
      </c>
      <c r="P3" t="s">
        <v>866</v>
      </c>
      <c r="Q3">
        <v>0.0126</v>
      </c>
      <c r="R3" t="s">
        <v>857</v>
      </c>
      <c r="U3">
        <v>0.0023</v>
      </c>
      <c r="V3" t="s">
        <v>1463</v>
      </c>
      <c r="AA3" t="s">
        <v>1465</v>
      </c>
    </row>
    <row r="4" spans="1:27" ht="14.25">
      <c r="A4" s="1" t="s">
        <v>858</v>
      </c>
      <c r="B4" t="s">
        <v>859</v>
      </c>
      <c r="C4" t="s">
        <v>860</v>
      </c>
      <c r="D4" t="s">
        <v>849</v>
      </c>
      <c r="E4" t="s">
        <v>861</v>
      </c>
      <c r="F4" s="2">
        <v>36703</v>
      </c>
      <c r="G4" t="s">
        <v>862</v>
      </c>
      <c r="H4" t="s">
        <v>867</v>
      </c>
      <c r="I4">
        <v>13.22</v>
      </c>
      <c r="J4" t="s">
        <v>864</v>
      </c>
      <c r="K4">
        <v>29.3</v>
      </c>
      <c r="L4" t="s">
        <v>1458</v>
      </c>
      <c r="M4" t="s">
        <v>865</v>
      </c>
      <c r="N4" t="s">
        <v>856</v>
      </c>
      <c r="O4" t="s">
        <v>1461</v>
      </c>
      <c r="P4" t="s">
        <v>866</v>
      </c>
      <c r="Q4">
        <v>0.0126</v>
      </c>
      <c r="R4" t="s">
        <v>857</v>
      </c>
      <c r="U4">
        <v>0.0023</v>
      </c>
      <c r="V4" t="s">
        <v>1463</v>
      </c>
      <c r="AA4" t="s">
        <v>1465</v>
      </c>
    </row>
    <row r="5" spans="1:27" ht="14.25">
      <c r="A5" s="1" t="s">
        <v>868</v>
      </c>
      <c r="B5" t="s">
        <v>869</v>
      </c>
      <c r="C5" t="s">
        <v>870</v>
      </c>
      <c r="D5" t="s">
        <v>871</v>
      </c>
      <c r="E5" t="s">
        <v>872</v>
      </c>
      <c r="F5" s="2">
        <v>35444</v>
      </c>
      <c r="G5" t="s">
        <v>873</v>
      </c>
      <c r="H5" t="s">
        <v>874</v>
      </c>
      <c r="I5">
        <v>13.22</v>
      </c>
      <c r="J5" t="s">
        <v>875</v>
      </c>
      <c r="K5">
        <v>99.5</v>
      </c>
      <c r="L5" t="s">
        <v>1458</v>
      </c>
      <c r="M5" t="s">
        <v>876</v>
      </c>
      <c r="N5" t="s">
        <v>877</v>
      </c>
      <c r="O5" t="s">
        <v>1468</v>
      </c>
      <c r="P5" t="s">
        <v>878</v>
      </c>
      <c r="Q5">
        <v>3.6</v>
      </c>
      <c r="R5" t="s">
        <v>1503</v>
      </c>
      <c r="U5">
        <v>0.036</v>
      </c>
      <c r="V5" t="s">
        <v>1464</v>
      </c>
      <c r="X5">
        <v>0.036</v>
      </c>
      <c r="Y5" t="s">
        <v>1464</v>
      </c>
      <c r="AA5" t="s">
        <v>879</v>
      </c>
    </row>
    <row r="6" spans="1:27" ht="14.25">
      <c r="A6" s="1" t="s">
        <v>1483</v>
      </c>
      <c r="B6" t="s">
        <v>1484</v>
      </c>
      <c r="C6" t="s">
        <v>1485</v>
      </c>
      <c r="D6" t="s">
        <v>1486</v>
      </c>
      <c r="E6" t="s">
        <v>1487</v>
      </c>
      <c r="F6" s="2">
        <v>35796</v>
      </c>
      <c r="G6" t="s">
        <v>1488</v>
      </c>
      <c r="H6" t="s">
        <v>880</v>
      </c>
      <c r="I6">
        <v>13.22</v>
      </c>
      <c r="J6" t="s">
        <v>881</v>
      </c>
      <c r="K6">
        <v>265.7</v>
      </c>
      <c r="L6" t="s">
        <v>882</v>
      </c>
      <c r="M6" t="s">
        <v>883</v>
      </c>
      <c r="N6" t="s">
        <v>877</v>
      </c>
      <c r="O6" t="s">
        <v>1468</v>
      </c>
      <c r="Q6">
        <v>0.15</v>
      </c>
      <c r="R6" t="s">
        <v>1464</v>
      </c>
      <c r="X6">
        <v>0.15</v>
      </c>
      <c r="Y6" t="s">
        <v>1464</v>
      </c>
      <c r="AA6" t="s">
        <v>1465</v>
      </c>
    </row>
    <row r="7" spans="1:27" ht="14.25">
      <c r="A7" s="1" t="s">
        <v>884</v>
      </c>
      <c r="B7" t="s">
        <v>885</v>
      </c>
      <c r="C7" t="s">
        <v>885</v>
      </c>
      <c r="D7" t="s">
        <v>886</v>
      </c>
      <c r="E7" t="s">
        <v>887</v>
      </c>
      <c r="F7" s="2">
        <v>35873</v>
      </c>
      <c r="H7" t="s">
        <v>888</v>
      </c>
      <c r="I7">
        <v>13.22</v>
      </c>
      <c r="J7" t="s">
        <v>889</v>
      </c>
      <c r="K7">
        <v>0</v>
      </c>
      <c r="M7" t="s">
        <v>890</v>
      </c>
      <c r="N7" t="s">
        <v>877</v>
      </c>
      <c r="O7" t="s">
        <v>1468</v>
      </c>
      <c r="Q7">
        <v>29.3</v>
      </c>
      <c r="R7" t="s">
        <v>1503</v>
      </c>
      <c r="T7">
        <v>0</v>
      </c>
      <c r="U7">
        <v>36</v>
      </c>
      <c r="V7" t="s">
        <v>1503</v>
      </c>
      <c r="X7">
        <v>0</v>
      </c>
      <c r="AA7" t="s">
        <v>1465</v>
      </c>
    </row>
    <row r="8" spans="1:27" ht="14.25">
      <c r="A8" s="1" t="s">
        <v>749</v>
      </c>
      <c r="B8" t="s">
        <v>750</v>
      </c>
      <c r="C8" t="s">
        <v>750</v>
      </c>
      <c r="D8" t="s">
        <v>751</v>
      </c>
      <c r="E8" t="s">
        <v>752</v>
      </c>
      <c r="F8" s="2">
        <v>35985</v>
      </c>
      <c r="G8" t="s">
        <v>753</v>
      </c>
      <c r="H8" t="s">
        <v>891</v>
      </c>
      <c r="I8">
        <v>13.22</v>
      </c>
      <c r="J8" t="s">
        <v>889</v>
      </c>
      <c r="K8">
        <v>13</v>
      </c>
      <c r="L8" t="s">
        <v>1458</v>
      </c>
      <c r="N8" t="s">
        <v>877</v>
      </c>
      <c r="O8" t="s">
        <v>1468</v>
      </c>
      <c r="Q8">
        <v>0.5</v>
      </c>
      <c r="R8" t="s">
        <v>1503</v>
      </c>
      <c r="X8">
        <v>0.038</v>
      </c>
      <c r="Y8" t="s">
        <v>1464</v>
      </c>
      <c r="AA8" t="s">
        <v>1465</v>
      </c>
    </row>
    <row r="9" spans="1:27" ht="14.25">
      <c r="A9" s="1" t="s">
        <v>749</v>
      </c>
      <c r="B9" t="s">
        <v>750</v>
      </c>
      <c r="C9" t="s">
        <v>750</v>
      </c>
      <c r="D9" t="s">
        <v>751</v>
      </c>
      <c r="E9" t="s">
        <v>752</v>
      </c>
      <c r="F9" s="2">
        <v>35985</v>
      </c>
      <c r="G9" t="s">
        <v>753</v>
      </c>
      <c r="H9" t="s">
        <v>892</v>
      </c>
      <c r="I9">
        <v>13.22</v>
      </c>
      <c r="J9" t="s">
        <v>1457</v>
      </c>
      <c r="K9">
        <v>28</v>
      </c>
      <c r="L9" t="s">
        <v>1458</v>
      </c>
      <c r="M9" t="s">
        <v>893</v>
      </c>
      <c r="N9" t="s">
        <v>877</v>
      </c>
      <c r="O9" t="s">
        <v>1468</v>
      </c>
      <c r="Q9">
        <v>1</v>
      </c>
      <c r="R9" t="s">
        <v>1503</v>
      </c>
      <c r="X9">
        <v>0.036</v>
      </c>
      <c r="Y9" t="s">
        <v>1464</v>
      </c>
      <c r="AA9" t="s">
        <v>1465</v>
      </c>
    </row>
    <row r="10" spans="1:27" ht="14.25">
      <c r="A10" s="1" t="s">
        <v>894</v>
      </c>
      <c r="B10" t="s">
        <v>895</v>
      </c>
      <c r="C10" t="s">
        <v>895</v>
      </c>
      <c r="D10" t="s">
        <v>896</v>
      </c>
      <c r="E10" t="s">
        <v>897</v>
      </c>
      <c r="F10" s="2">
        <v>36231</v>
      </c>
      <c r="H10" t="s">
        <v>762</v>
      </c>
      <c r="I10">
        <v>13.21</v>
      </c>
      <c r="J10" t="s">
        <v>898</v>
      </c>
      <c r="K10">
        <v>656.7</v>
      </c>
      <c r="L10" t="s">
        <v>899</v>
      </c>
      <c r="M10" t="s">
        <v>900</v>
      </c>
      <c r="N10" t="s">
        <v>877</v>
      </c>
      <c r="O10" t="s">
        <v>1468</v>
      </c>
      <c r="Q10">
        <v>0.16</v>
      </c>
      <c r="R10" t="s">
        <v>1464</v>
      </c>
      <c r="T10">
        <v>0</v>
      </c>
      <c r="U10">
        <v>15.8</v>
      </c>
      <c r="V10" t="s">
        <v>1503</v>
      </c>
      <c r="X10">
        <v>0</v>
      </c>
      <c r="AA10" t="s">
        <v>1465</v>
      </c>
    </row>
    <row r="11" spans="1:27" ht="14.25">
      <c r="A11" s="1" t="s">
        <v>901</v>
      </c>
      <c r="B11" t="s">
        <v>902</v>
      </c>
      <c r="C11" t="s">
        <v>902</v>
      </c>
      <c r="D11" t="s">
        <v>871</v>
      </c>
      <c r="E11" t="s">
        <v>872</v>
      </c>
      <c r="F11" s="2">
        <v>37188</v>
      </c>
      <c r="G11" t="s">
        <v>903</v>
      </c>
      <c r="H11" t="s">
        <v>904</v>
      </c>
      <c r="I11">
        <v>13.22</v>
      </c>
      <c r="J11" t="s">
        <v>864</v>
      </c>
      <c r="K11">
        <v>99</v>
      </c>
      <c r="L11" t="s">
        <v>1458</v>
      </c>
      <c r="M11" t="s">
        <v>905</v>
      </c>
      <c r="N11" t="s">
        <v>877</v>
      </c>
      <c r="O11" t="s">
        <v>1461</v>
      </c>
      <c r="P11" t="s">
        <v>906</v>
      </c>
      <c r="Q11">
        <v>9.9</v>
      </c>
      <c r="R11" t="s">
        <v>1503</v>
      </c>
      <c r="U11">
        <v>3.564</v>
      </c>
      <c r="V11" t="s">
        <v>1463</v>
      </c>
      <c r="X11">
        <v>0.1</v>
      </c>
      <c r="Y11" t="s">
        <v>1464</v>
      </c>
      <c r="AA11" t="s">
        <v>1465</v>
      </c>
    </row>
    <row r="12" spans="1:27" ht="14.25">
      <c r="A12" s="1" t="s">
        <v>901</v>
      </c>
      <c r="B12" t="s">
        <v>902</v>
      </c>
      <c r="C12" t="s">
        <v>902</v>
      </c>
      <c r="D12" t="s">
        <v>871</v>
      </c>
      <c r="E12" t="s">
        <v>872</v>
      </c>
      <c r="F12" s="2">
        <v>37188</v>
      </c>
      <c r="G12" t="s">
        <v>903</v>
      </c>
      <c r="H12" t="s">
        <v>904</v>
      </c>
      <c r="I12">
        <v>13.22</v>
      </c>
      <c r="J12" t="s">
        <v>864</v>
      </c>
      <c r="K12">
        <v>99</v>
      </c>
      <c r="L12" t="s">
        <v>1458</v>
      </c>
      <c r="M12" t="s">
        <v>905</v>
      </c>
      <c r="N12" t="s">
        <v>877</v>
      </c>
      <c r="O12" t="s">
        <v>1461</v>
      </c>
      <c r="P12" t="s">
        <v>906</v>
      </c>
      <c r="Q12">
        <v>9.9</v>
      </c>
      <c r="R12" t="s">
        <v>1503</v>
      </c>
      <c r="U12">
        <v>3.564</v>
      </c>
      <c r="V12" t="s">
        <v>1463</v>
      </c>
      <c r="X12">
        <v>0.1</v>
      </c>
      <c r="Y12" t="s">
        <v>1464</v>
      </c>
      <c r="AA12" t="s">
        <v>1465</v>
      </c>
    </row>
    <row r="13" spans="1:27" ht="14.25">
      <c r="A13" s="1" t="s">
        <v>907</v>
      </c>
      <c r="B13" t="s">
        <v>908</v>
      </c>
      <c r="C13" t="s">
        <v>908</v>
      </c>
      <c r="D13" t="s">
        <v>909</v>
      </c>
      <c r="E13" t="s">
        <v>591</v>
      </c>
      <c r="F13" s="2">
        <v>37224</v>
      </c>
      <c r="G13" t="s">
        <v>910</v>
      </c>
      <c r="H13" t="s">
        <v>911</v>
      </c>
      <c r="I13">
        <v>13.22</v>
      </c>
      <c r="J13" t="s">
        <v>912</v>
      </c>
      <c r="K13">
        <v>91.2</v>
      </c>
      <c r="L13" t="s">
        <v>1458</v>
      </c>
      <c r="M13" t="s">
        <v>913</v>
      </c>
      <c r="N13" t="s">
        <v>877</v>
      </c>
      <c r="O13" t="s">
        <v>1468</v>
      </c>
      <c r="Q13">
        <v>11.8</v>
      </c>
      <c r="R13" t="s">
        <v>1503</v>
      </c>
      <c r="U13">
        <v>53.4</v>
      </c>
      <c r="V13" t="s">
        <v>1463</v>
      </c>
      <c r="X13">
        <v>0.14</v>
      </c>
      <c r="Y13" t="s">
        <v>1464</v>
      </c>
      <c r="Z13" t="s">
        <v>1482</v>
      </c>
      <c r="AA13" t="s">
        <v>914</v>
      </c>
    </row>
    <row r="14" spans="1:27" ht="14.25">
      <c r="A14" s="1" t="s">
        <v>907</v>
      </c>
      <c r="B14" t="s">
        <v>908</v>
      </c>
      <c r="C14" t="s">
        <v>908</v>
      </c>
      <c r="D14" t="s">
        <v>909</v>
      </c>
      <c r="E14" t="s">
        <v>591</v>
      </c>
      <c r="F14" s="2">
        <v>37224</v>
      </c>
      <c r="G14" t="s">
        <v>910</v>
      </c>
      <c r="H14" t="s">
        <v>911</v>
      </c>
      <c r="I14">
        <v>13.22</v>
      </c>
      <c r="J14" t="s">
        <v>912</v>
      </c>
      <c r="K14">
        <v>91.2</v>
      </c>
      <c r="L14" t="s">
        <v>1458</v>
      </c>
      <c r="M14" t="s">
        <v>913</v>
      </c>
      <c r="N14" t="s">
        <v>877</v>
      </c>
      <c r="O14" t="s">
        <v>1468</v>
      </c>
      <c r="Q14">
        <v>11.8</v>
      </c>
      <c r="R14" t="s">
        <v>1503</v>
      </c>
      <c r="U14">
        <v>53.4</v>
      </c>
      <c r="V14" t="s">
        <v>1463</v>
      </c>
      <c r="X14">
        <v>0.14</v>
      </c>
      <c r="Y14" t="s">
        <v>1464</v>
      </c>
      <c r="Z14" t="s">
        <v>1482</v>
      </c>
      <c r="AA14" t="s">
        <v>914</v>
      </c>
    </row>
    <row r="15" spans="1:27" ht="14.25">
      <c r="A15" s="1" t="s">
        <v>915</v>
      </c>
      <c r="B15" t="s">
        <v>916</v>
      </c>
      <c r="C15" t="s">
        <v>917</v>
      </c>
      <c r="D15" t="s">
        <v>1453</v>
      </c>
      <c r="E15" t="s">
        <v>1454</v>
      </c>
      <c r="F15" s="2">
        <v>37704</v>
      </c>
      <c r="H15" t="s">
        <v>918</v>
      </c>
      <c r="I15">
        <v>13.22</v>
      </c>
      <c r="J15" t="s">
        <v>864</v>
      </c>
      <c r="K15">
        <v>43.2</v>
      </c>
      <c r="L15" t="s">
        <v>919</v>
      </c>
      <c r="M15" t="s">
        <v>920</v>
      </c>
      <c r="N15" t="s">
        <v>877</v>
      </c>
      <c r="O15" t="s">
        <v>1479</v>
      </c>
      <c r="P15" t="s">
        <v>921</v>
      </c>
      <c r="Q15">
        <v>3.56</v>
      </c>
      <c r="R15" t="s">
        <v>1503</v>
      </c>
      <c r="S15" t="s">
        <v>922</v>
      </c>
      <c r="Z15" t="s">
        <v>586</v>
      </c>
      <c r="AA15" t="s">
        <v>923</v>
      </c>
    </row>
    <row r="16" spans="1:27" ht="14.25">
      <c r="A16" s="1" t="s">
        <v>915</v>
      </c>
      <c r="B16" t="s">
        <v>916</v>
      </c>
      <c r="C16" t="s">
        <v>917</v>
      </c>
      <c r="D16" t="s">
        <v>1453</v>
      </c>
      <c r="E16" t="s">
        <v>1454</v>
      </c>
      <c r="F16" s="2">
        <v>37704</v>
      </c>
      <c r="H16" t="s">
        <v>918</v>
      </c>
      <c r="I16">
        <v>13.22</v>
      </c>
      <c r="J16" t="s">
        <v>864</v>
      </c>
      <c r="K16">
        <v>43.2</v>
      </c>
      <c r="L16" t="s">
        <v>919</v>
      </c>
      <c r="M16" t="s">
        <v>920</v>
      </c>
      <c r="N16" t="s">
        <v>877</v>
      </c>
      <c r="O16" t="s">
        <v>1479</v>
      </c>
      <c r="P16" t="s">
        <v>921</v>
      </c>
      <c r="Q16">
        <v>3.56</v>
      </c>
      <c r="R16" t="s">
        <v>1503</v>
      </c>
      <c r="S16" t="s">
        <v>922</v>
      </c>
      <c r="Z16" t="s">
        <v>586</v>
      </c>
      <c r="AA16" t="s">
        <v>923</v>
      </c>
    </row>
    <row r="17" spans="1:27" ht="14.25">
      <c r="A17" s="1" t="s">
        <v>924</v>
      </c>
      <c r="B17" t="s">
        <v>925</v>
      </c>
      <c r="C17" t="s">
        <v>925</v>
      </c>
      <c r="D17" t="s">
        <v>926</v>
      </c>
      <c r="E17" t="s">
        <v>927</v>
      </c>
      <c r="F17" s="2">
        <v>37893</v>
      </c>
      <c r="H17" t="s">
        <v>928</v>
      </c>
      <c r="I17">
        <v>13.22</v>
      </c>
      <c r="J17" t="s">
        <v>929</v>
      </c>
      <c r="M17" t="s">
        <v>930</v>
      </c>
      <c r="N17" t="s">
        <v>877</v>
      </c>
      <c r="O17" t="s">
        <v>1461</v>
      </c>
      <c r="P17" t="s">
        <v>906</v>
      </c>
      <c r="S17" t="s">
        <v>931</v>
      </c>
      <c r="AA17" t="s">
        <v>932</v>
      </c>
    </row>
    <row r="18" spans="1:27" ht="14.25">
      <c r="A18" s="1" t="s">
        <v>933</v>
      </c>
      <c r="B18" t="s">
        <v>934</v>
      </c>
      <c r="C18" t="s">
        <v>935</v>
      </c>
      <c r="D18" t="s">
        <v>577</v>
      </c>
      <c r="E18" t="s">
        <v>578</v>
      </c>
      <c r="F18" s="2">
        <v>38183</v>
      </c>
      <c r="G18" t="s">
        <v>936</v>
      </c>
      <c r="H18" t="s">
        <v>937</v>
      </c>
      <c r="I18">
        <v>13.22</v>
      </c>
      <c r="J18" t="s">
        <v>881</v>
      </c>
      <c r="K18">
        <v>40</v>
      </c>
      <c r="L18" t="s">
        <v>1458</v>
      </c>
      <c r="M18" t="s">
        <v>938</v>
      </c>
      <c r="N18" t="s">
        <v>877</v>
      </c>
      <c r="O18" t="s">
        <v>1461</v>
      </c>
      <c r="P18" t="s">
        <v>939</v>
      </c>
      <c r="Q18">
        <v>0.036</v>
      </c>
      <c r="R18" t="s">
        <v>1464</v>
      </c>
      <c r="S18" t="s">
        <v>940</v>
      </c>
      <c r="X18">
        <v>0.036</v>
      </c>
      <c r="Y18" t="s">
        <v>1464</v>
      </c>
      <c r="AA18" t="s">
        <v>1465</v>
      </c>
    </row>
    <row r="19" spans="1:27" ht="14.25">
      <c r="A19" s="1" t="s">
        <v>933</v>
      </c>
      <c r="B19" t="s">
        <v>934</v>
      </c>
      <c r="C19" t="s">
        <v>935</v>
      </c>
      <c r="D19" t="s">
        <v>577</v>
      </c>
      <c r="E19" t="s">
        <v>578</v>
      </c>
      <c r="F19" s="2">
        <v>38183</v>
      </c>
      <c r="G19" t="s">
        <v>936</v>
      </c>
      <c r="H19" t="s">
        <v>937</v>
      </c>
      <c r="I19">
        <v>13.22</v>
      </c>
      <c r="J19" t="s">
        <v>881</v>
      </c>
      <c r="K19">
        <v>40</v>
      </c>
      <c r="L19" t="s">
        <v>1458</v>
      </c>
      <c r="M19" t="s">
        <v>938</v>
      </c>
      <c r="N19" t="s">
        <v>877</v>
      </c>
      <c r="O19" t="s">
        <v>1461</v>
      </c>
      <c r="P19" t="s">
        <v>939</v>
      </c>
      <c r="Q19">
        <v>0.036</v>
      </c>
      <c r="R19" t="s">
        <v>1464</v>
      </c>
      <c r="S19" t="s">
        <v>940</v>
      </c>
      <c r="X19">
        <v>0.036</v>
      </c>
      <c r="Y19" t="s">
        <v>1464</v>
      </c>
      <c r="AA19" t="s">
        <v>1465</v>
      </c>
    </row>
    <row r="20" spans="1:27" ht="14.25">
      <c r="A20" s="1" t="s">
        <v>941</v>
      </c>
      <c r="B20" t="s">
        <v>942</v>
      </c>
      <c r="C20" t="s">
        <v>942</v>
      </c>
      <c r="D20" t="s">
        <v>1453</v>
      </c>
      <c r="E20" t="s">
        <v>1454</v>
      </c>
      <c r="F20" s="2">
        <v>38887</v>
      </c>
      <c r="G20" t="s">
        <v>943</v>
      </c>
      <c r="H20" t="s">
        <v>944</v>
      </c>
      <c r="I20">
        <v>13.22</v>
      </c>
      <c r="K20">
        <v>2.6</v>
      </c>
      <c r="L20" t="s">
        <v>1458</v>
      </c>
      <c r="N20" t="s">
        <v>877</v>
      </c>
      <c r="O20" t="s">
        <v>1468</v>
      </c>
      <c r="Q20">
        <v>0.2</v>
      </c>
      <c r="R20" t="s">
        <v>1503</v>
      </c>
      <c r="X20">
        <v>0.077</v>
      </c>
      <c r="Y20" t="s">
        <v>1464</v>
      </c>
      <c r="AA20" t="s">
        <v>1465</v>
      </c>
    </row>
    <row r="21" spans="1:27" ht="14.25">
      <c r="A21" s="1" t="s">
        <v>945</v>
      </c>
      <c r="B21" t="s">
        <v>946</v>
      </c>
      <c r="C21" t="s">
        <v>947</v>
      </c>
      <c r="D21" t="s">
        <v>909</v>
      </c>
      <c r="E21" t="s">
        <v>591</v>
      </c>
      <c r="F21" s="2">
        <v>39205</v>
      </c>
      <c r="G21" t="s">
        <v>948</v>
      </c>
      <c r="H21" t="s">
        <v>949</v>
      </c>
      <c r="I21">
        <v>13.22</v>
      </c>
      <c r="J21" t="s">
        <v>950</v>
      </c>
      <c r="K21">
        <v>20.4</v>
      </c>
      <c r="L21" t="s">
        <v>1458</v>
      </c>
      <c r="M21" t="s">
        <v>951</v>
      </c>
      <c r="N21" t="s">
        <v>877</v>
      </c>
      <c r="O21" t="s">
        <v>1468</v>
      </c>
      <c r="Q21">
        <v>0.73</v>
      </c>
      <c r="R21" t="s">
        <v>1503</v>
      </c>
      <c r="U21">
        <v>7.5</v>
      </c>
      <c r="V21" t="s">
        <v>1463</v>
      </c>
      <c r="X21">
        <v>0.036</v>
      </c>
      <c r="Y21" t="s">
        <v>1464</v>
      </c>
      <c r="AA21" t="s">
        <v>952</v>
      </c>
    </row>
    <row r="22" spans="1:27" ht="14.25">
      <c r="A22" s="1" t="s">
        <v>945</v>
      </c>
      <c r="B22" t="s">
        <v>946</v>
      </c>
      <c r="C22" t="s">
        <v>947</v>
      </c>
      <c r="D22" t="s">
        <v>909</v>
      </c>
      <c r="E22" t="s">
        <v>591</v>
      </c>
      <c r="F22" s="2">
        <v>39205</v>
      </c>
      <c r="G22" t="s">
        <v>948</v>
      </c>
      <c r="H22" t="s">
        <v>949</v>
      </c>
      <c r="I22">
        <v>13.22</v>
      </c>
      <c r="J22" t="s">
        <v>950</v>
      </c>
      <c r="K22">
        <v>20.4</v>
      </c>
      <c r="L22" t="s">
        <v>1458</v>
      </c>
      <c r="M22" t="s">
        <v>951</v>
      </c>
      <c r="N22" t="s">
        <v>877</v>
      </c>
      <c r="O22" t="s">
        <v>1468</v>
      </c>
      <c r="Q22">
        <v>0.73</v>
      </c>
      <c r="R22" t="s">
        <v>1503</v>
      </c>
      <c r="U22">
        <v>7.5</v>
      </c>
      <c r="V22" t="s">
        <v>1463</v>
      </c>
      <c r="X22">
        <v>0.036</v>
      </c>
      <c r="Y22" t="s">
        <v>1464</v>
      </c>
      <c r="AA22" t="s">
        <v>952</v>
      </c>
    </row>
    <row r="23" spans="1:27" ht="14.25">
      <c r="A23" s="1" t="s">
        <v>915</v>
      </c>
      <c r="B23" t="s">
        <v>916</v>
      </c>
      <c r="C23" t="s">
        <v>917</v>
      </c>
      <c r="D23" t="s">
        <v>1453</v>
      </c>
      <c r="E23" t="s">
        <v>1454</v>
      </c>
      <c r="F23" s="2">
        <v>37704</v>
      </c>
      <c r="H23" t="s">
        <v>918</v>
      </c>
      <c r="I23">
        <v>13.22</v>
      </c>
      <c r="J23" t="s">
        <v>864</v>
      </c>
      <c r="K23">
        <v>43.2</v>
      </c>
      <c r="L23" t="s">
        <v>919</v>
      </c>
      <c r="M23" t="s">
        <v>920</v>
      </c>
      <c r="N23" t="s">
        <v>1460</v>
      </c>
      <c r="O23" t="s">
        <v>1479</v>
      </c>
      <c r="P23" t="s">
        <v>953</v>
      </c>
      <c r="Q23">
        <v>6.17</v>
      </c>
      <c r="R23" t="s">
        <v>1503</v>
      </c>
      <c r="S23" t="s">
        <v>922</v>
      </c>
      <c r="X23">
        <f>Q23/K23</f>
        <v>0.14282407407407408</v>
      </c>
      <c r="Y23" t="s">
        <v>1464</v>
      </c>
      <c r="Z23" t="s">
        <v>586</v>
      </c>
      <c r="AA23" t="s">
        <v>954</v>
      </c>
    </row>
    <row r="24" spans="1:27" ht="14.25">
      <c r="A24" s="1" t="s">
        <v>915</v>
      </c>
      <c r="B24" t="s">
        <v>916</v>
      </c>
      <c r="C24" t="s">
        <v>917</v>
      </c>
      <c r="D24" t="s">
        <v>1453</v>
      </c>
      <c r="E24" t="s">
        <v>1454</v>
      </c>
      <c r="F24" s="2">
        <v>37704</v>
      </c>
      <c r="H24" t="s">
        <v>918</v>
      </c>
      <c r="I24">
        <v>13.22</v>
      </c>
      <c r="J24" t="s">
        <v>864</v>
      </c>
      <c r="K24">
        <v>43.2</v>
      </c>
      <c r="L24" t="s">
        <v>919</v>
      </c>
      <c r="M24" t="s">
        <v>920</v>
      </c>
      <c r="N24" t="s">
        <v>1460</v>
      </c>
      <c r="O24" t="s">
        <v>1479</v>
      </c>
      <c r="P24" t="s">
        <v>953</v>
      </c>
      <c r="Q24">
        <v>6.17</v>
      </c>
      <c r="R24" t="s">
        <v>1503</v>
      </c>
      <c r="S24" t="s">
        <v>922</v>
      </c>
      <c r="X24">
        <f>Q24/K24</f>
        <v>0.14282407407407408</v>
      </c>
      <c r="Y24" t="s">
        <v>1464</v>
      </c>
      <c r="Z24" t="s">
        <v>586</v>
      </c>
      <c r="AA24" t="s">
        <v>954</v>
      </c>
    </row>
    <row r="25" spans="1:27" ht="14.25">
      <c r="A25" s="1" t="s">
        <v>933</v>
      </c>
      <c r="B25" t="s">
        <v>934</v>
      </c>
      <c r="C25" t="s">
        <v>935</v>
      </c>
      <c r="D25" t="s">
        <v>577</v>
      </c>
      <c r="E25" t="s">
        <v>578</v>
      </c>
      <c r="F25" s="2">
        <v>38183</v>
      </c>
      <c r="G25" t="s">
        <v>936</v>
      </c>
      <c r="H25" t="s">
        <v>937</v>
      </c>
      <c r="I25">
        <v>13.22</v>
      </c>
      <c r="J25" t="s">
        <v>881</v>
      </c>
      <c r="K25">
        <v>40</v>
      </c>
      <c r="L25" t="s">
        <v>1458</v>
      </c>
      <c r="M25" t="s">
        <v>938</v>
      </c>
      <c r="N25" t="s">
        <v>1460</v>
      </c>
      <c r="O25" t="s">
        <v>1461</v>
      </c>
      <c r="P25" t="s">
        <v>955</v>
      </c>
      <c r="Q25">
        <v>0.058</v>
      </c>
      <c r="R25" t="s">
        <v>1464</v>
      </c>
      <c r="S25" t="s">
        <v>940</v>
      </c>
      <c r="X25">
        <v>0.058</v>
      </c>
      <c r="Y25" t="s">
        <v>1464</v>
      </c>
      <c r="AA25" t="s">
        <v>1465</v>
      </c>
    </row>
    <row r="26" spans="1:27" ht="14.25">
      <c r="A26" s="1" t="s">
        <v>933</v>
      </c>
      <c r="B26" t="s">
        <v>934</v>
      </c>
      <c r="C26" t="s">
        <v>935</v>
      </c>
      <c r="D26" t="s">
        <v>577</v>
      </c>
      <c r="E26" t="s">
        <v>578</v>
      </c>
      <c r="F26" s="2">
        <v>38183</v>
      </c>
      <c r="G26" t="s">
        <v>936</v>
      </c>
      <c r="H26" t="s">
        <v>937</v>
      </c>
      <c r="I26">
        <v>13.22</v>
      </c>
      <c r="J26" t="s">
        <v>881</v>
      </c>
      <c r="K26">
        <v>40</v>
      </c>
      <c r="L26" t="s">
        <v>1458</v>
      </c>
      <c r="M26" t="s">
        <v>938</v>
      </c>
      <c r="N26" t="s">
        <v>1460</v>
      </c>
      <c r="O26" t="s">
        <v>1461</v>
      </c>
      <c r="P26" t="s">
        <v>955</v>
      </c>
      <c r="Q26">
        <v>0.058</v>
      </c>
      <c r="R26" t="s">
        <v>1464</v>
      </c>
      <c r="S26" t="s">
        <v>940</v>
      </c>
      <c r="X26">
        <v>0.058</v>
      </c>
      <c r="Y26" t="s">
        <v>1464</v>
      </c>
      <c r="AA26" t="s">
        <v>1465</v>
      </c>
    </row>
    <row r="27" spans="1:27" ht="14.25">
      <c r="A27" s="1" t="s">
        <v>868</v>
      </c>
      <c r="B27" t="s">
        <v>869</v>
      </c>
      <c r="C27" t="s">
        <v>870</v>
      </c>
      <c r="D27" t="s">
        <v>871</v>
      </c>
      <c r="E27" t="s">
        <v>872</v>
      </c>
      <c r="F27" s="2">
        <v>35444</v>
      </c>
      <c r="G27" t="s">
        <v>873</v>
      </c>
      <c r="H27" t="s">
        <v>874</v>
      </c>
      <c r="I27">
        <v>13.22</v>
      </c>
      <c r="J27" t="s">
        <v>875</v>
      </c>
      <c r="K27">
        <v>99.5</v>
      </c>
      <c r="L27" t="s">
        <v>1458</v>
      </c>
      <c r="M27" t="s">
        <v>876</v>
      </c>
      <c r="N27" t="s">
        <v>1492</v>
      </c>
      <c r="O27" t="s">
        <v>1461</v>
      </c>
      <c r="P27" t="s">
        <v>956</v>
      </c>
      <c r="Q27">
        <v>10</v>
      </c>
      <c r="R27" t="s">
        <v>1503</v>
      </c>
      <c r="U27">
        <v>0.1</v>
      </c>
      <c r="V27" t="s">
        <v>1464</v>
      </c>
      <c r="X27">
        <v>0.1</v>
      </c>
      <c r="Y27" t="s">
        <v>1464</v>
      </c>
      <c r="AA27" t="s">
        <v>1465</v>
      </c>
    </row>
    <row r="28" spans="1:27" ht="14.25">
      <c r="A28" s="1" t="s">
        <v>957</v>
      </c>
      <c r="B28" t="s">
        <v>958</v>
      </c>
      <c r="C28" t="s">
        <v>958</v>
      </c>
      <c r="D28" t="s">
        <v>959</v>
      </c>
      <c r="E28" t="s">
        <v>960</v>
      </c>
      <c r="F28" s="2">
        <v>35579</v>
      </c>
      <c r="G28" t="s">
        <v>961</v>
      </c>
      <c r="H28" t="s">
        <v>962</v>
      </c>
      <c r="I28">
        <v>13.22</v>
      </c>
      <c r="J28" t="s">
        <v>963</v>
      </c>
      <c r="K28">
        <v>96</v>
      </c>
      <c r="L28" t="s">
        <v>1458</v>
      </c>
      <c r="M28" t="s">
        <v>964</v>
      </c>
      <c r="N28" t="s">
        <v>1492</v>
      </c>
      <c r="O28" t="s">
        <v>1468</v>
      </c>
      <c r="P28" t="s">
        <v>965</v>
      </c>
      <c r="Q28">
        <v>0.2</v>
      </c>
      <c r="R28" t="s">
        <v>1464</v>
      </c>
      <c r="X28">
        <v>0.2</v>
      </c>
      <c r="Y28" t="s">
        <v>1464</v>
      </c>
      <c r="AA28" t="s">
        <v>1465</v>
      </c>
    </row>
    <row r="29" spans="1:27" ht="14.25">
      <c r="A29" s="1" t="s">
        <v>1483</v>
      </c>
      <c r="B29" t="s">
        <v>1484</v>
      </c>
      <c r="C29" t="s">
        <v>1485</v>
      </c>
      <c r="D29" t="s">
        <v>1486</v>
      </c>
      <c r="E29" t="s">
        <v>1487</v>
      </c>
      <c r="F29" s="2">
        <v>35796</v>
      </c>
      <c r="G29" t="s">
        <v>1488</v>
      </c>
      <c r="H29" t="s">
        <v>880</v>
      </c>
      <c r="I29">
        <v>13.22</v>
      </c>
      <c r="J29" t="s">
        <v>881</v>
      </c>
      <c r="K29">
        <v>265.7</v>
      </c>
      <c r="L29" t="s">
        <v>882</v>
      </c>
      <c r="M29" t="s">
        <v>883</v>
      </c>
      <c r="N29" t="s">
        <v>1492</v>
      </c>
      <c r="O29" t="s">
        <v>1461</v>
      </c>
      <c r="P29" t="s">
        <v>966</v>
      </c>
      <c r="Q29">
        <v>0.17</v>
      </c>
      <c r="R29" t="s">
        <v>1464</v>
      </c>
      <c r="X29">
        <v>0.17</v>
      </c>
      <c r="Y29" t="s">
        <v>1464</v>
      </c>
      <c r="AA29" t="s">
        <v>1465</v>
      </c>
    </row>
    <row r="30" spans="1:27" ht="14.25">
      <c r="A30" s="1" t="s">
        <v>749</v>
      </c>
      <c r="B30" t="s">
        <v>750</v>
      </c>
      <c r="C30" t="s">
        <v>750</v>
      </c>
      <c r="D30" t="s">
        <v>751</v>
      </c>
      <c r="E30" t="s">
        <v>752</v>
      </c>
      <c r="F30" s="2">
        <v>35985</v>
      </c>
      <c r="G30" t="s">
        <v>753</v>
      </c>
      <c r="H30" t="s">
        <v>891</v>
      </c>
      <c r="I30">
        <v>13.22</v>
      </c>
      <c r="J30" t="s">
        <v>889</v>
      </c>
      <c r="K30">
        <v>13</v>
      </c>
      <c r="L30" t="s">
        <v>1458</v>
      </c>
      <c r="N30" t="s">
        <v>1492</v>
      </c>
      <c r="O30" t="s">
        <v>1468</v>
      </c>
      <c r="Q30">
        <v>0.5</v>
      </c>
      <c r="R30" t="s">
        <v>1503</v>
      </c>
      <c r="X30">
        <v>0.038</v>
      </c>
      <c r="Y30" t="s">
        <v>1464</v>
      </c>
      <c r="AA30" t="s">
        <v>1465</v>
      </c>
    </row>
    <row r="31" spans="1:27" ht="14.25">
      <c r="A31" s="1" t="s">
        <v>749</v>
      </c>
      <c r="B31" t="s">
        <v>750</v>
      </c>
      <c r="C31" t="s">
        <v>750</v>
      </c>
      <c r="D31" t="s">
        <v>751</v>
      </c>
      <c r="E31" t="s">
        <v>752</v>
      </c>
      <c r="F31" s="2">
        <v>35985</v>
      </c>
      <c r="G31" t="s">
        <v>753</v>
      </c>
      <c r="H31" t="s">
        <v>892</v>
      </c>
      <c r="I31">
        <v>13.22</v>
      </c>
      <c r="J31" t="s">
        <v>1457</v>
      </c>
      <c r="K31">
        <v>28</v>
      </c>
      <c r="L31" t="s">
        <v>1458</v>
      </c>
      <c r="M31" t="s">
        <v>893</v>
      </c>
      <c r="N31" t="s">
        <v>1492</v>
      </c>
      <c r="O31" t="s">
        <v>1468</v>
      </c>
      <c r="Q31">
        <v>5.8</v>
      </c>
      <c r="R31" t="s">
        <v>1503</v>
      </c>
      <c r="X31">
        <v>0.21</v>
      </c>
      <c r="Y31" t="s">
        <v>1464</v>
      </c>
      <c r="AA31" t="s">
        <v>1465</v>
      </c>
    </row>
    <row r="32" spans="1:27" ht="14.25">
      <c r="A32" s="1" t="s">
        <v>894</v>
      </c>
      <c r="B32" t="s">
        <v>895</v>
      </c>
      <c r="C32" t="s">
        <v>895</v>
      </c>
      <c r="D32" t="s">
        <v>896</v>
      </c>
      <c r="E32" t="s">
        <v>897</v>
      </c>
      <c r="F32" s="2">
        <v>36231</v>
      </c>
      <c r="H32" t="s">
        <v>762</v>
      </c>
      <c r="I32">
        <v>13.21</v>
      </c>
      <c r="J32" t="s">
        <v>898</v>
      </c>
      <c r="K32">
        <v>656.7</v>
      </c>
      <c r="L32" t="s">
        <v>899</v>
      </c>
      <c r="M32" t="s">
        <v>900</v>
      </c>
      <c r="N32" t="s">
        <v>1492</v>
      </c>
      <c r="O32" t="s">
        <v>1461</v>
      </c>
      <c r="P32" t="s">
        <v>967</v>
      </c>
      <c r="Q32">
        <v>0.3</v>
      </c>
      <c r="R32" t="s">
        <v>1464</v>
      </c>
      <c r="T32">
        <v>0</v>
      </c>
      <c r="U32">
        <v>29.6</v>
      </c>
      <c r="V32" t="s">
        <v>1503</v>
      </c>
      <c r="X32">
        <v>0.3</v>
      </c>
      <c r="Y32" t="s">
        <v>1464</v>
      </c>
      <c r="AA32" t="s">
        <v>1465</v>
      </c>
    </row>
    <row r="33" spans="1:27" ht="14.25">
      <c r="A33" s="1" t="s">
        <v>968</v>
      </c>
      <c r="B33" t="s">
        <v>969</v>
      </c>
      <c r="C33" t="s">
        <v>970</v>
      </c>
      <c r="D33" t="s">
        <v>926</v>
      </c>
      <c r="E33" t="s">
        <v>927</v>
      </c>
      <c r="F33" s="2">
        <v>36504</v>
      </c>
      <c r="H33" t="s">
        <v>971</v>
      </c>
      <c r="I33">
        <v>13.22</v>
      </c>
      <c r="J33" t="s">
        <v>972</v>
      </c>
      <c r="K33">
        <v>13.4</v>
      </c>
      <c r="L33" t="s">
        <v>1458</v>
      </c>
      <c r="M33" t="s">
        <v>973</v>
      </c>
      <c r="N33" t="s">
        <v>1492</v>
      </c>
      <c r="O33" t="s">
        <v>1461</v>
      </c>
      <c r="P33" t="s">
        <v>650</v>
      </c>
      <c r="Q33">
        <v>0.084</v>
      </c>
      <c r="R33" t="s">
        <v>1464</v>
      </c>
      <c r="X33">
        <v>0.084</v>
      </c>
      <c r="Y33" t="s">
        <v>1464</v>
      </c>
      <c r="AA33" t="s">
        <v>1465</v>
      </c>
    </row>
    <row r="34" spans="1:27" ht="14.25">
      <c r="A34" s="1" t="s">
        <v>846</v>
      </c>
      <c r="B34" t="s">
        <v>847</v>
      </c>
      <c r="C34" t="s">
        <v>848</v>
      </c>
      <c r="D34" t="s">
        <v>849</v>
      </c>
      <c r="E34" t="s">
        <v>850</v>
      </c>
      <c r="F34" s="2">
        <v>36703</v>
      </c>
      <c r="G34" t="s">
        <v>851</v>
      </c>
      <c r="H34" t="s">
        <v>852</v>
      </c>
      <c r="I34">
        <v>13.22</v>
      </c>
      <c r="J34" t="s">
        <v>853</v>
      </c>
      <c r="K34">
        <v>29976</v>
      </c>
      <c r="L34" t="s">
        <v>854</v>
      </c>
      <c r="M34" t="s">
        <v>855</v>
      </c>
      <c r="N34" t="s">
        <v>1492</v>
      </c>
      <c r="O34" t="s">
        <v>582</v>
      </c>
      <c r="P34" t="s">
        <v>974</v>
      </c>
      <c r="Q34">
        <v>599.5</v>
      </c>
      <c r="R34" t="s">
        <v>857</v>
      </c>
      <c r="S34" t="s">
        <v>1543</v>
      </c>
      <c r="U34">
        <v>98.6</v>
      </c>
      <c r="V34" t="s">
        <v>1463</v>
      </c>
      <c r="W34" t="s">
        <v>1543</v>
      </c>
      <c r="X34">
        <v>0.14</v>
      </c>
      <c r="Y34" t="s">
        <v>1464</v>
      </c>
      <c r="Z34" t="s">
        <v>1543</v>
      </c>
      <c r="AA34" t="s">
        <v>1465</v>
      </c>
    </row>
    <row r="35" spans="1:27" ht="14.25">
      <c r="A35" s="1" t="s">
        <v>858</v>
      </c>
      <c r="B35" t="s">
        <v>859</v>
      </c>
      <c r="C35" t="s">
        <v>860</v>
      </c>
      <c r="D35" t="s">
        <v>849</v>
      </c>
      <c r="E35" t="s">
        <v>861</v>
      </c>
      <c r="F35" s="2">
        <v>36703</v>
      </c>
      <c r="G35" t="s">
        <v>862</v>
      </c>
      <c r="H35" t="s">
        <v>863</v>
      </c>
      <c r="I35">
        <v>13.22</v>
      </c>
      <c r="J35" t="s">
        <v>864</v>
      </c>
      <c r="K35">
        <v>36.4</v>
      </c>
      <c r="L35" t="s">
        <v>1458</v>
      </c>
      <c r="M35" t="s">
        <v>865</v>
      </c>
      <c r="N35" t="s">
        <v>1492</v>
      </c>
      <c r="O35" t="s">
        <v>1461</v>
      </c>
      <c r="P35" t="s">
        <v>974</v>
      </c>
      <c r="Q35">
        <v>599.5</v>
      </c>
      <c r="R35" t="s">
        <v>857</v>
      </c>
      <c r="T35">
        <v>44</v>
      </c>
      <c r="U35">
        <v>98.6</v>
      </c>
      <c r="V35" t="s">
        <v>1463</v>
      </c>
      <c r="X35">
        <v>0.69</v>
      </c>
      <c r="Y35" t="s">
        <v>1464</v>
      </c>
      <c r="AA35" t="s">
        <v>1465</v>
      </c>
    </row>
    <row r="36" spans="1:27" ht="14.25">
      <c r="A36" s="1" t="s">
        <v>858</v>
      </c>
      <c r="B36" t="s">
        <v>859</v>
      </c>
      <c r="C36" t="s">
        <v>860</v>
      </c>
      <c r="D36" t="s">
        <v>849</v>
      </c>
      <c r="E36" t="s">
        <v>861</v>
      </c>
      <c r="F36" s="2">
        <v>36703</v>
      </c>
      <c r="G36" t="s">
        <v>862</v>
      </c>
      <c r="H36" t="s">
        <v>867</v>
      </c>
      <c r="I36">
        <v>13.22</v>
      </c>
      <c r="J36" t="s">
        <v>864</v>
      </c>
      <c r="K36">
        <v>29.3</v>
      </c>
      <c r="L36" t="s">
        <v>1458</v>
      </c>
      <c r="M36" t="s">
        <v>865</v>
      </c>
      <c r="N36" t="s">
        <v>1492</v>
      </c>
      <c r="O36" t="s">
        <v>1461</v>
      </c>
      <c r="P36" t="s">
        <v>974</v>
      </c>
      <c r="Q36">
        <v>599.5</v>
      </c>
      <c r="R36" t="s">
        <v>857</v>
      </c>
      <c r="T36">
        <v>44</v>
      </c>
      <c r="U36">
        <v>98.6</v>
      </c>
      <c r="V36" t="s">
        <v>1463</v>
      </c>
      <c r="X36">
        <v>0.85</v>
      </c>
      <c r="Y36" t="s">
        <v>1464</v>
      </c>
      <c r="AA36" t="s">
        <v>1465</v>
      </c>
    </row>
    <row r="37" spans="1:27" ht="14.25">
      <c r="A37" s="1" t="s">
        <v>901</v>
      </c>
      <c r="B37" t="s">
        <v>902</v>
      </c>
      <c r="C37" t="s">
        <v>902</v>
      </c>
      <c r="D37" t="s">
        <v>871</v>
      </c>
      <c r="E37" t="s">
        <v>872</v>
      </c>
      <c r="F37" s="2">
        <v>37188</v>
      </c>
      <c r="G37" t="s">
        <v>903</v>
      </c>
      <c r="H37" t="s">
        <v>904</v>
      </c>
      <c r="I37">
        <v>13.22</v>
      </c>
      <c r="J37" t="s">
        <v>864</v>
      </c>
      <c r="K37">
        <v>99</v>
      </c>
      <c r="L37" t="s">
        <v>1458</v>
      </c>
      <c r="M37" t="s">
        <v>905</v>
      </c>
      <c r="N37" t="s">
        <v>1492</v>
      </c>
      <c r="O37" t="s">
        <v>1461</v>
      </c>
      <c r="P37" t="s">
        <v>975</v>
      </c>
      <c r="Q37">
        <v>0.1</v>
      </c>
      <c r="R37" t="s">
        <v>1464</v>
      </c>
      <c r="U37">
        <v>9.9</v>
      </c>
      <c r="V37" t="s">
        <v>1503</v>
      </c>
      <c r="X37">
        <v>0.1</v>
      </c>
      <c r="Y37" t="s">
        <v>1464</v>
      </c>
      <c r="AA37" t="s">
        <v>1465</v>
      </c>
    </row>
    <row r="38" spans="1:27" ht="14.25">
      <c r="A38" s="1" t="s">
        <v>901</v>
      </c>
      <c r="B38" t="s">
        <v>902</v>
      </c>
      <c r="C38" t="s">
        <v>902</v>
      </c>
      <c r="D38" t="s">
        <v>871</v>
      </c>
      <c r="E38" t="s">
        <v>872</v>
      </c>
      <c r="F38" s="2">
        <v>37188</v>
      </c>
      <c r="G38" t="s">
        <v>903</v>
      </c>
      <c r="H38" t="s">
        <v>904</v>
      </c>
      <c r="I38">
        <v>13.22</v>
      </c>
      <c r="J38" t="s">
        <v>864</v>
      </c>
      <c r="K38">
        <v>99</v>
      </c>
      <c r="L38" t="s">
        <v>1458</v>
      </c>
      <c r="M38" t="s">
        <v>905</v>
      </c>
      <c r="N38" t="s">
        <v>1492</v>
      </c>
      <c r="O38" t="s">
        <v>1461</v>
      </c>
      <c r="P38" t="s">
        <v>975</v>
      </c>
      <c r="Q38">
        <v>0.1</v>
      </c>
      <c r="R38" t="s">
        <v>1464</v>
      </c>
      <c r="U38">
        <v>9.9</v>
      </c>
      <c r="V38" t="s">
        <v>1503</v>
      </c>
      <c r="X38">
        <v>0.1</v>
      </c>
      <c r="Y38" t="s">
        <v>1464</v>
      </c>
      <c r="AA38" t="s">
        <v>1465</v>
      </c>
    </row>
    <row r="39" spans="1:27" ht="14.25">
      <c r="A39" s="1" t="s">
        <v>907</v>
      </c>
      <c r="B39" t="s">
        <v>908</v>
      </c>
      <c r="C39" t="s">
        <v>908</v>
      </c>
      <c r="D39" t="s">
        <v>909</v>
      </c>
      <c r="E39" t="s">
        <v>591</v>
      </c>
      <c r="F39" s="2">
        <v>37224</v>
      </c>
      <c r="G39" t="s">
        <v>910</v>
      </c>
      <c r="H39" t="s">
        <v>911</v>
      </c>
      <c r="I39">
        <v>13.22</v>
      </c>
      <c r="J39" t="s">
        <v>912</v>
      </c>
      <c r="K39">
        <v>91.2</v>
      </c>
      <c r="L39" t="s">
        <v>1458</v>
      </c>
      <c r="M39" t="s">
        <v>913</v>
      </c>
      <c r="N39" t="s">
        <v>1492</v>
      </c>
      <c r="O39" t="s">
        <v>1461</v>
      </c>
      <c r="P39" t="s">
        <v>976</v>
      </c>
      <c r="Q39">
        <v>9.21</v>
      </c>
      <c r="R39" t="s">
        <v>1503</v>
      </c>
      <c r="U39">
        <v>22.7</v>
      </c>
      <c r="V39" t="s">
        <v>1463</v>
      </c>
      <c r="X39">
        <v>0.106</v>
      </c>
      <c r="Y39" t="s">
        <v>1464</v>
      </c>
      <c r="AA39" t="s">
        <v>977</v>
      </c>
    </row>
    <row r="40" spans="1:27" ht="14.25">
      <c r="A40" s="1" t="s">
        <v>907</v>
      </c>
      <c r="B40" t="s">
        <v>908</v>
      </c>
      <c r="C40" t="s">
        <v>908</v>
      </c>
      <c r="D40" t="s">
        <v>909</v>
      </c>
      <c r="E40" t="s">
        <v>591</v>
      </c>
      <c r="F40" s="2">
        <v>37224</v>
      </c>
      <c r="G40" t="s">
        <v>910</v>
      </c>
      <c r="H40" t="s">
        <v>911</v>
      </c>
      <c r="I40">
        <v>13.22</v>
      </c>
      <c r="J40" t="s">
        <v>912</v>
      </c>
      <c r="K40">
        <v>91.2</v>
      </c>
      <c r="L40" t="s">
        <v>1458</v>
      </c>
      <c r="M40" t="s">
        <v>913</v>
      </c>
      <c r="N40" t="s">
        <v>1492</v>
      </c>
      <c r="O40" t="s">
        <v>1461</v>
      </c>
      <c r="P40" t="s">
        <v>976</v>
      </c>
      <c r="Q40">
        <v>9.21</v>
      </c>
      <c r="R40" t="s">
        <v>1503</v>
      </c>
      <c r="U40">
        <v>22.7</v>
      </c>
      <c r="V40" t="s">
        <v>1463</v>
      </c>
      <c r="X40">
        <v>0.106</v>
      </c>
      <c r="Y40" t="s">
        <v>1464</v>
      </c>
      <c r="AA40" t="s">
        <v>977</v>
      </c>
    </row>
    <row r="41" spans="1:27" ht="14.25">
      <c r="A41" s="1" t="s">
        <v>978</v>
      </c>
      <c r="B41" t="s">
        <v>979</v>
      </c>
      <c r="C41" t="s">
        <v>980</v>
      </c>
      <c r="D41" t="s">
        <v>1510</v>
      </c>
      <c r="E41" t="s">
        <v>1511</v>
      </c>
      <c r="F41" s="2">
        <v>37398</v>
      </c>
      <c r="G41" t="s">
        <v>981</v>
      </c>
      <c r="H41" t="s">
        <v>982</v>
      </c>
      <c r="I41">
        <v>13.29</v>
      </c>
      <c r="J41" t="s">
        <v>983</v>
      </c>
      <c r="K41">
        <v>15</v>
      </c>
      <c r="L41" t="s">
        <v>1458</v>
      </c>
      <c r="N41" t="s">
        <v>1492</v>
      </c>
      <c r="O41" t="s">
        <v>1468</v>
      </c>
      <c r="Q41">
        <v>20.93</v>
      </c>
      <c r="R41" t="s">
        <v>1503</v>
      </c>
      <c r="S41" t="s">
        <v>1517</v>
      </c>
      <c r="X41">
        <v>1.4</v>
      </c>
      <c r="Y41" t="s">
        <v>1464</v>
      </c>
      <c r="Z41" t="s">
        <v>984</v>
      </c>
      <c r="AA41" t="s">
        <v>985</v>
      </c>
    </row>
    <row r="42" spans="1:27" ht="14.25">
      <c r="A42" s="1" t="s">
        <v>986</v>
      </c>
      <c r="B42" t="s">
        <v>987</v>
      </c>
      <c r="C42" t="s">
        <v>988</v>
      </c>
      <c r="D42" t="s">
        <v>989</v>
      </c>
      <c r="E42" t="s">
        <v>990</v>
      </c>
      <c r="F42" s="2">
        <v>37634</v>
      </c>
      <c r="G42" t="s">
        <v>991</v>
      </c>
      <c r="H42" t="s">
        <v>992</v>
      </c>
      <c r="I42">
        <v>13.21</v>
      </c>
      <c r="J42" t="s">
        <v>993</v>
      </c>
      <c r="K42">
        <v>145</v>
      </c>
      <c r="L42" t="s">
        <v>1458</v>
      </c>
      <c r="N42" t="s">
        <v>1492</v>
      </c>
      <c r="O42" t="s">
        <v>1461</v>
      </c>
      <c r="P42" t="s">
        <v>1515</v>
      </c>
      <c r="Q42">
        <v>0.045</v>
      </c>
      <c r="R42" t="s">
        <v>1464</v>
      </c>
      <c r="T42">
        <v>84</v>
      </c>
      <c r="U42">
        <v>28.6</v>
      </c>
      <c r="V42" t="s">
        <v>1463</v>
      </c>
      <c r="X42">
        <v>0.045</v>
      </c>
      <c r="Y42" t="s">
        <v>1464</v>
      </c>
      <c r="AA42" t="s">
        <v>1465</v>
      </c>
    </row>
    <row r="43" spans="1:27" ht="14.25">
      <c r="A43" s="1" t="s">
        <v>986</v>
      </c>
      <c r="B43" t="s">
        <v>987</v>
      </c>
      <c r="C43" t="s">
        <v>988</v>
      </c>
      <c r="D43" t="s">
        <v>989</v>
      </c>
      <c r="E43" t="s">
        <v>990</v>
      </c>
      <c r="F43" s="2">
        <v>37634</v>
      </c>
      <c r="G43" t="s">
        <v>991</v>
      </c>
      <c r="H43" t="s">
        <v>994</v>
      </c>
      <c r="I43">
        <v>13.21</v>
      </c>
      <c r="J43" t="s">
        <v>993</v>
      </c>
      <c r="K43">
        <v>135</v>
      </c>
      <c r="L43" t="s">
        <v>1458</v>
      </c>
      <c r="N43" t="s">
        <v>1492</v>
      </c>
      <c r="O43" t="s">
        <v>1461</v>
      </c>
      <c r="P43" t="s">
        <v>1515</v>
      </c>
      <c r="Q43">
        <v>0.059</v>
      </c>
      <c r="R43" t="s">
        <v>1464</v>
      </c>
      <c r="T43">
        <v>79</v>
      </c>
      <c r="U43">
        <v>34.9</v>
      </c>
      <c r="V43" t="s">
        <v>1463</v>
      </c>
      <c r="X43">
        <v>0.059</v>
      </c>
      <c r="Y43" t="s">
        <v>1464</v>
      </c>
      <c r="AA43" t="s">
        <v>1465</v>
      </c>
    </row>
    <row r="44" spans="1:27" ht="14.25">
      <c r="A44" s="1" t="s">
        <v>995</v>
      </c>
      <c r="B44" t="s">
        <v>996</v>
      </c>
      <c r="C44" t="s">
        <v>997</v>
      </c>
      <c r="D44" t="s">
        <v>998</v>
      </c>
      <c r="E44" t="s">
        <v>999</v>
      </c>
      <c r="F44" s="2">
        <v>37880</v>
      </c>
      <c r="G44" t="s">
        <v>1000</v>
      </c>
      <c r="H44" t="s">
        <v>1001</v>
      </c>
      <c r="I44">
        <v>13.22</v>
      </c>
      <c r="J44" t="s">
        <v>881</v>
      </c>
      <c r="K44">
        <v>98.51</v>
      </c>
      <c r="L44" t="s">
        <v>1458</v>
      </c>
      <c r="M44" t="s">
        <v>1002</v>
      </c>
      <c r="N44" t="s">
        <v>1492</v>
      </c>
      <c r="O44" t="s">
        <v>1461</v>
      </c>
      <c r="P44" t="s">
        <v>619</v>
      </c>
      <c r="Q44">
        <v>0.14</v>
      </c>
      <c r="R44" t="s">
        <v>1464</v>
      </c>
      <c r="X44">
        <v>0.14</v>
      </c>
      <c r="Y44" t="s">
        <v>1464</v>
      </c>
      <c r="AA44" t="s">
        <v>1003</v>
      </c>
    </row>
    <row r="45" spans="1:27" ht="14.25">
      <c r="A45" s="1" t="s">
        <v>995</v>
      </c>
      <c r="B45" t="s">
        <v>996</v>
      </c>
      <c r="C45" t="s">
        <v>997</v>
      </c>
      <c r="D45" t="s">
        <v>998</v>
      </c>
      <c r="E45" t="s">
        <v>999</v>
      </c>
      <c r="F45" s="2">
        <v>37880</v>
      </c>
      <c r="G45" t="s">
        <v>1000</v>
      </c>
      <c r="H45" t="s">
        <v>1001</v>
      </c>
      <c r="I45">
        <v>13.22</v>
      </c>
      <c r="J45" t="s">
        <v>881</v>
      </c>
      <c r="K45">
        <v>98.51</v>
      </c>
      <c r="L45" t="s">
        <v>1458</v>
      </c>
      <c r="M45" t="s">
        <v>1002</v>
      </c>
      <c r="N45" t="s">
        <v>1492</v>
      </c>
      <c r="O45" t="s">
        <v>1461</v>
      </c>
      <c r="P45" t="s">
        <v>619</v>
      </c>
      <c r="Q45">
        <v>0.14</v>
      </c>
      <c r="R45" t="s">
        <v>1464</v>
      </c>
      <c r="X45">
        <v>0.14</v>
      </c>
      <c r="Y45" t="s">
        <v>1464</v>
      </c>
      <c r="AA45" t="s">
        <v>1003</v>
      </c>
    </row>
    <row r="46" spans="1:27" ht="14.25">
      <c r="A46" s="1" t="s">
        <v>1004</v>
      </c>
      <c r="B46" t="s">
        <v>1005</v>
      </c>
      <c r="C46" t="s">
        <v>1006</v>
      </c>
      <c r="D46" t="s">
        <v>926</v>
      </c>
      <c r="E46" t="s">
        <v>927</v>
      </c>
      <c r="F46" s="2">
        <v>37904</v>
      </c>
      <c r="G46" t="s">
        <v>1007</v>
      </c>
      <c r="H46" t="s">
        <v>1008</v>
      </c>
      <c r="I46">
        <v>13.29</v>
      </c>
      <c r="J46" t="s">
        <v>1009</v>
      </c>
      <c r="K46">
        <v>29.3</v>
      </c>
      <c r="L46" t="s">
        <v>1458</v>
      </c>
      <c r="M46" t="s">
        <v>1010</v>
      </c>
      <c r="N46" t="s">
        <v>1492</v>
      </c>
      <c r="O46" t="s">
        <v>1461</v>
      </c>
      <c r="P46" t="s">
        <v>1011</v>
      </c>
      <c r="Q46">
        <v>4.4</v>
      </c>
      <c r="R46" t="s">
        <v>1503</v>
      </c>
      <c r="S46" t="s">
        <v>1012</v>
      </c>
      <c r="X46">
        <v>0.15</v>
      </c>
      <c r="Y46" t="s">
        <v>1464</v>
      </c>
      <c r="Z46" t="s">
        <v>1482</v>
      </c>
      <c r="AA46" t="s">
        <v>1465</v>
      </c>
    </row>
    <row r="47" spans="1:27" ht="14.25">
      <c r="A47" s="1" t="s">
        <v>1013</v>
      </c>
      <c r="B47" t="s">
        <v>1014</v>
      </c>
      <c r="C47" t="s">
        <v>1015</v>
      </c>
      <c r="D47" t="s">
        <v>638</v>
      </c>
      <c r="E47" t="s">
        <v>639</v>
      </c>
      <c r="F47" s="2">
        <v>37938</v>
      </c>
      <c r="G47" t="s">
        <v>1016</v>
      </c>
      <c r="H47" t="s">
        <v>1017</v>
      </c>
      <c r="I47">
        <v>13.21</v>
      </c>
      <c r="J47" t="s">
        <v>881</v>
      </c>
      <c r="K47">
        <v>50.2</v>
      </c>
      <c r="L47" t="s">
        <v>1458</v>
      </c>
      <c r="M47" t="s">
        <v>1018</v>
      </c>
      <c r="N47" t="s">
        <v>1492</v>
      </c>
      <c r="O47" t="s">
        <v>1461</v>
      </c>
      <c r="P47" t="s">
        <v>1019</v>
      </c>
      <c r="Q47">
        <v>0.09</v>
      </c>
      <c r="R47" t="s">
        <v>1464</v>
      </c>
      <c r="S47" t="s">
        <v>1020</v>
      </c>
      <c r="T47">
        <v>76</v>
      </c>
      <c r="U47">
        <v>4.52</v>
      </c>
      <c r="V47" t="s">
        <v>1503</v>
      </c>
      <c r="X47">
        <v>0.09</v>
      </c>
      <c r="Y47" t="s">
        <v>1464</v>
      </c>
      <c r="Z47" t="s">
        <v>1020</v>
      </c>
      <c r="AA47" t="s">
        <v>1465</v>
      </c>
    </row>
    <row r="48" spans="1:27" ht="14.25">
      <c r="A48" s="1" t="s">
        <v>1021</v>
      </c>
      <c r="B48" t="s">
        <v>1022</v>
      </c>
      <c r="C48" t="s">
        <v>1023</v>
      </c>
      <c r="D48" t="s">
        <v>600</v>
      </c>
      <c r="E48" t="s">
        <v>601</v>
      </c>
      <c r="F48" s="2">
        <v>38160</v>
      </c>
      <c r="G48" t="s">
        <v>1574</v>
      </c>
      <c r="H48" t="s">
        <v>1575</v>
      </c>
      <c r="I48">
        <v>13.22</v>
      </c>
      <c r="J48" t="s">
        <v>1457</v>
      </c>
      <c r="K48">
        <v>73.3</v>
      </c>
      <c r="L48" t="s">
        <v>1458</v>
      </c>
      <c r="M48" t="s">
        <v>1576</v>
      </c>
      <c r="N48" t="s">
        <v>1492</v>
      </c>
      <c r="O48" t="s">
        <v>1468</v>
      </c>
      <c r="P48" t="s">
        <v>1577</v>
      </c>
      <c r="Q48">
        <v>0.1</v>
      </c>
      <c r="R48" t="s">
        <v>1464</v>
      </c>
      <c r="S48" t="s">
        <v>1578</v>
      </c>
      <c r="X48">
        <v>0.1</v>
      </c>
      <c r="Y48" t="s">
        <v>1464</v>
      </c>
      <c r="Z48" t="s">
        <v>1578</v>
      </c>
      <c r="AA48" t="s">
        <v>1579</v>
      </c>
    </row>
    <row r="49" spans="1:27" ht="14.25">
      <c r="A49" s="1" t="s">
        <v>1021</v>
      </c>
      <c r="B49" t="s">
        <v>1022</v>
      </c>
      <c r="C49" t="s">
        <v>1023</v>
      </c>
      <c r="D49" t="s">
        <v>600</v>
      </c>
      <c r="E49" t="s">
        <v>601</v>
      </c>
      <c r="F49" s="2">
        <v>38160</v>
      </c>
      <c r="G49" t="s">
        <v>1574</v>
      </c>
      <c r="H49" t="s">
        <v>1575</v>
      </c>
      <c r="I49">
        <v>13.22</v>
      </c>
      <c r="J49" t="s">
        <v>1457</v>
      </c>
      <c r="K49">
        <v>73.3</v>
      </c>
      <c r="L49" t="s">
        <v>1458</v>
      </c>
      <c r="M49" t="s">
        <v>1576</v>
      </c>
      <c r="N49" t="s">
        <v>1492</v>
      </c>
      <c r="O49" t="s">
        <v>1468</v>
      </c>
      <c r="P49" t="s">
        <v>1577</v>
      </c>
      <c r="Q49">
        <v>0.1</v>
      </c>
      <c r="R49" t="s">
        <v>1464</v>
      </c>
      <c r="S49" t="s">
        <v>1578</v>
      </c>
      <c r="X49">
        <v>0.1</v>
      </c>
      <c r="Y49" t="s">
        <v>1464</v>
      </c>
      <c r="Z49" t="s">
        <v>1578</v>
      </c>
      <c r="AA49" t="s">
        <v>1579</v>
      </c>
    </row>
    <row r="50" spans="1:27" ht="14.25">
      <c r="A50" s="1" t="s">
        <v>941</v>
      </c>
      <c r="B50" t="s">
        <v>942</v>
      </c>
      <c r="C50" t="s">
        <v>942</v>
      </c>
      <c r="D50" t="s">
        <v>1453</v>
      </c>
      <c r="E50" t="s">
        <v>1454</v>
      </c>
      <c r="F50" s="2">
        <v>38887</v>
      </c>
      <c r="G50" t="s">
        <v>943</v>
      </c>
      <c r="H50" t="s">
        <v>944</v>
      </c>
      <c r="I50">
        <v>13.22</v>
      </c>
      <c r="K50">
        <v>2.6</v>
      </c>
      <c r="L50" t="s">
        <v>1458</v>
      </c>
      <c r="N50" t="s">
        <v>1492</v>
      </c>
      <c r="O50" t="s">
        <v>1468</v>
      </c>
      <c r="Q50">
        <v>0.3</v>
      </c>
      <c r="R50" t="s">
        <v>1503</v>
      </c>
      <c r="X50">
        <v>0.115</v>
      </c>
      <c r="Y50" t="s">
        <v>1464</v>
      </c>
      <c r="AA50" t="s">
        <v>1465</v>
      </c>
    </row>
    <row r="51" spans="1:27" ht="14.25">
      <c r="A51" s="1" t="s">
        <v>945</v>
      </c>
      <c r="B51" t="s">
        <v>946</v>
      </c>
      <c r="C51" t="s">
        <v>947</v>
      </c>
      <c r="D51" t="s">
        <v>909</v>
      </c>
      <c r="E51" t="s">
        <v>591</v>
      </c>
      <c r="F51" s="2">
        <v>39205</v>
      </c>
      <c r="G51" t="s">
        <v>948</v>
      </c>
      <c r="H51" t="s">
        <v>949</v>
      </c>
      <c r="I51">
        <v>13.22</v>
      </c>
      <c r="J51" t="s">
        <v>950</v>
      </c>
      <c r="K51">
        <v>20.4</v>
      </c>
      <c r="L51" t="s">
        <v>1458</v>
      </c>
      <c r="M51" t="s">
        <v>951</v>
      </c>
      <c r="N51" t="s">
        <v>1492</v>
      </c>
      <c r="O51" t="s">
        <v>1461</v>
      </c>
      <c r="P51" t="s">
        <v>619</v>
      </c>
      <c r="Q51">
        <v>1.5</v>
      </c>
      <c r="R51" t="s">
        <v>1503</v>
      </c>
      <c r="U51">
        <v>3.5</v>
      </c>
      <c r="V51" t="s">
        <v>1463</v>
      </c>
      <c r="X51">
        <v>0.072</v>
      </c>
      <c r="Y51" t="s">
        <v>1464</v>
      </c>
      <c r="AA51" t="s">
        <v>952</v>
      </c>
    </row>
    <row r="52" spans="1:27" ht="14.25">
      <c r="A52" s="1" t="s">
        <v>945</v>
      </c>
      <c r="B52" t="s">
        <v>946</v>
      </c>
      <c r="C52" t="s">
        <v>947</v>
      </c>
      <c r="D52" t="s">
        <v>909</v>
      </c>
      <c r="E52" t="s">
        <v>591</v>
      </c>
      <c r="F52" s="2">
        <v>39205</v>
      </c>
      <c r="G52" t="s">
        <v>948</v>
      </c>
      <c r="H52" t="s">
        <v>949</v>
      </c>
      <c r="I52">
        <v>13.22</v>
      </c>
      <c r="J52" t="s">
        <v>950</v>
      </c>
      <c r="K52">
        <v>20.4</v>
      </c>
      <c r="L52" t="s">
        <v>1458</v>
      </c>
      <c r="M52" t="s">
        <v>951</v>
      </c>
      <c r="N52" t="s">
        <v>1492</v>
      </c>
      <c r="O52" t="s">
        <v>1461</v>
      </c>
      <c r="P52" t="s">
        <v>619</v>
      </c>
      <c r="Q52">
        <v>1.5</v>
      </c>
      <c r="R52" t="s">
        <v>1503</v>
      </c>
      <c r="U52">
        <v>3.5</v>
      </c>
      <c r="V52" t="s">
        <v>1463</v>
      </c>
      <c r="X52">
        <v>0.072</v>
      </c>
      <c r="Y52" t="s">
        <v>1464</v>
      </c>
      <c r="AA52" t="s">
        <v>952</v>
      </c>
    </row>
    <row r="53" spans="1:27" ht="14.25">
      <c r="A53" s="1" t="s">
        <v>957</v>
      </c>
      <c r="B53" t="s">
        <v>958</v>
      </c>
      <c r="C53" t="s">
        <v>958</v>
      </c>
      <c r="D53" t="s">
        <v>959</v>
      </c>
      <c r="E53" t="s">
        <v>960</v>
      </c>
      <c r="F53" s="2">
        <v>35579</v>
      </c>
      <c r="G53" t="s">
        <v>961</v>
      </c>
      <c r="H53" t="s">
        <v>962</v>
      </c>
      <c r="I53">
        <v>13.22</v>
      </c>
      <c r="J53" t="s">
        <v>963</v>
      </c>
      <c r="K53">
        <v>96</v>
      </c>
      <c r="L53" t="s">
        <v>1458</v>
      </c>
      <c r="M53" t="s">
        <v>964</v>
      </c>
      <c r="N53" t="s">
        <v>756</v>
      </c>
      <c r="O53" t="s">
        <v>582</v>
      </c>
      <c r="P53" t="s">
        <v>1580</v>
      </c>
      <c r="Q53">
        <v>0.1</v>
      </c>
      <c r="R53" t="s">
        <v>1464</v>
      </c>
      <c r="X53">
        <v>0.1</v>
      </c>
      <c r="Y53" t="s">
        <v>1464</v>
      </c>
      <c r="AA53" t="s">
        <v>1581</v>
      </c>
    </row>
    <row r="54" spans="1:27" ht="14.25">
      <c r="A54" s="1" t="s">
        <v>749</v>
      </c>
      <c r="B54" t="s">
        <v>750</v>
      </c>
      <c r="C54" t="s">
        <v>750</v>
      </c>
      <c r="D54" t="s">
        <v>751</v>
      </c>
      <c r="E54" t="s">
        <v>752</v>
      </c>
      <c r="F54" s="2">
        <v>35985</v>
      </c>
      <c r="G54" t="s">
        <v>753</v>
      </c>
      <c r="H54" t="s">
        <v>891</v>
      </c>
      <c r="I54">
        <v>13.22</v>
      </c>
      <c r="J54" t="s">
        <v>889</v>
      </c>
      <c r="K54">
        <v>13</v>
      </c>
      <c r="L54" t="s">
        <v>1458</v>
      </c>
      <c r="N54" t="s">
        <v>756</v>
      </c>
      <c r="O54" t="s">
        <v>1468</v>
      </c>
      <c r="Q54">
        <v>0.2</v>
      </c>
      <c r="R54" t="s">
        <v>1503</v>
      </c>
      <c r="X54">
        <v>0.015</v>
      </c>
      <c r="Y54" t="s">
        <v>1464</v>
      </c>
      <c r="AA54" t="s">
        <v>1465</v>
      </c>
    </row>
    <row r="55" spans="1:27" ht="14.25">
      <c r="A55" s="1" t="s">
        <v>749</v>
      </c>
      <c r="B55" t="s">
        <v>750</v>
      </c>
      <c r="C55" t="s">
        <v>750</v>
      </c>
      <c r="D55" t="s">
        <v>751</v>
      </c>
      <c r="E55" t="s">
        <v>752</v>
      </c>
      <c r="F55" s="2">
        <v>35985</v>
      </c>
      <c r="G55" t="s">
        <v>753</v>
      </c>
      <c r="H55" t="s">
        <v>892</v>
      </c>
      <c r="I55">
        <v>13.22</v>
      </c>
      <c r="J55" t="s">
        <v>1457</v>
      </c>
      <c r="K55">
        <v>28</v>
      </c>
      <c r="L55" t="s">
        <v>1458</v>
      </c>
      <c r="M55" t="s">
        <v>893</v>
      </c>
      <c r="N55" t="s">
        <v>756</v>
      </c>
      <c r="O55" t="s">
        <v>1468</v>
      </c>
      <c r="Q55">
        <v>2.4</v>
      </c>
      <c r="R55" t="s">
        <v>1503</v>
      </c>
      <c r="U55">
        <v>0.1</v>
      </c>
      <c r="V55" t="s">
        <v>1464</v>
      </c>
      <c r="X55">
        <v>0.1</v>
      </c>
      <c r="Y55" t="s">
        <v>1464</v>
      </c>
      <c r="AA55" t="s">
        <v>1465</v>
      </c>
    </row>
    <row r="56" spans="1:27" ht="14.25">
      <c r="A56" s="1" t="s">
        <v>1582</v>
      </c>
      <c r="B56" t="s">
        <v>1583</v>
      </c>
      <c r="C56" t="s">
        <v>1584</v>
      </c>
      <c r="D56" t="s">
        <v>926</v>
      </c>
      <c r="E56" t="s">
        <v>927</v>
      </c>
      <c r="F56" s="2">
        <v>36196</v>
      </c>
      <c r="G56" t="s">
        <v>1585</v>
      </c>
      <c r="H56" t="s">
        <v>1586</v>
      </c>
      <c r="I56">
        <v>13.22</v>
      </c>
      <c r="J56" t="s">
        <v>929</v>
      </c>
      <c r="K56">
        <v>1.05</v>
      </c>
      <c r="L56" t="s">
        <v>1464</v>
      </c>
      <c r="M56" t="s">
        <v>1587</v>
      </c>
      <c r="N56" t="s">
        <v>756</v>
      </c>
      <c r="O56" t="s">
        <v>1468</v>
      </c>
      <c r="P56" t="s">
        <v>1502</v>
      </c>
      <c r="Q56">
        <v>0.05</v>
      </c>
      <c r="R56" t="s">
        <v>829</v>
      </c>
      <c r="S56" t="s">
        <v>1588</v>
      </c>
      <c r="AA56" t="s">
        <v>1465</v>
      </c>
    </row>
    <row r="57" spans="1:27" ht="14.25">
      <c r="A57" s="1" t="s">
        <v>1582</v>
      </c>
      <c r="B57" t="s">
        <v>1583</v>
      </c>
      <c r="C57" t="s">
        <v>1584</v>
      </c>
      <c r="D57" t="s">
        <v>926</v>
      </c>
      <c r="E57" t="s">
        <v>927</v>
      </c>
      <c r="F57" s="2">
        <v>36196</v>
      </c>
      <c r="G57" t="s">
        <v>1585</v>
      </c>
      <c r="H57" t="s">
        <v>1589</v>
      </c>
      <c r="I57">
        <v>13.22</v>
      </c>
      <c r="J57" t="s">
        <v>929</v>
      </c>
      <c r="K57">
        <v>1</v>
      </c>
      <c r="L57" t="s">
        <v>1458</v>
      </c>
      <c r="M57" t="s">
        <v>1590</v>
      </c>
      <c r="N57" t="s">
        <v>756</v>
      </c>
      <c r="O57" t="s">
        <v>1461</v>
      </c>
      <c r="P57" t="s">
        <v>1591</v>
      </c>
      <c r="Q57">
        <v>0.05</v>
      </c>
      <c r="R57" t="s">
        <v>829</v>
      </c>
      <c r="S57" t="s">
        <v>1592</v>
      </c>
      <c r="AA57" t="s">
        <v>1465</v>
      </c>
    </row>
    <row r="58" spans="1:27" ht="14.25">
      <c r="A58" s="1" t="s">
        <v>1582</v>
      </c>
      <c r="B58" t="s">
        <v>1583</v>
      </c>
      <c r="C58" t="s">
        <v>1584</v>
      </c>
      <c r="D58" t="s">
        <v>926</v>
      </c>
      <c r="E58" t="s">
        <v>927</v>
      </c>
      <c r="F58" s="2">
        <v>36196</v>
      </c>
      <c r="G58" t="s">
        <v>1585</v>
      </c>
      <c r="H58" t="s">
        <v>1593</v>
      </c>
      <c r="I58">
        <v>13.22</v>
      </c>
      <c r="J58" t="s">
        <v>929</v>
      </c>
      <c r="K58">
        <v>13</v>
      </c>
      <c r="L58" t="s">
        <v>1458</v>
      </c>
      <c r="M58" t="s">
        <v>1594</v>
      </c>
      <c r="N58" t="s">
        <v>756</v>
      </c>
      <c r="O58" t="s">
        <v>1461</v>
      </c>
      <c r="P58" t="s">
        <v>1591</v>
      </c>
      <c r="Q58">
        <v>0.05</v>
      </c>
      <c r="R58" t="s">
        <v>829</v>
      </c>
      <c r="S58" t="s">
        <v>1588</v>
      </c>
      <c r="AA58" t="s">
        <v>1465</v>
      </c>
    </row>
    <row r="59" spans="1:27" ht="14.25">
      <c r="A59" s="1" t="s">
        <v>1582</v>
      </c>
      <c r="B59" t="s">
        <v>1583</v>
      </c>
      <c r="C59" t="s">
        <v>1584</v>
      </c>
      <c r="D59" t="s">
        <v>926</v>
      </c>
      <c r="E59" t="s">
        <v>927</v>
      </c>
      <c r="F59" s="2">
        <v>36196</v>
      </c>
      <c r="G59" t="s">
        <v>1585</v>
      </c>
      <c r="H59" t="s">
        <v>1595</v>
      </c>
      <c r="I59">
        <v>13.22</v>
      </c>
      <c r="J59" t="s">
        <v>929</v>
      </c>
      <c r="K59">
        <v>6.3</v>
      </c>
      <c r="L59" t="s">
        <v>1458</v>
      </c>
      <c r="M59" t="s">
        <v>1596</v>
      </c>
      <c r="N59" t="s">
        <v>756</v>
      </c>
      <c r="O59" t="s">
        <v>1461</v>
      </c>
      <c r="P59" t="s">
        <v>1597</v>
      </c>
      <c r="Q59">
        <v>0.05</v>
      </c>
      <c r="R59" t="s">
        <v>829</v>
      </c>
      <c r="S59" t="s">
        <v>1588</v>
      </c>
      <c r="AA59" t="s">
        <v>1598</v>
      </c>
    </row>
    <row r="60" spans="1:27" ht="14.25">
      <c r="A60" s="1" t="s">
        <v>1582</v>
      </c>
      <c r="B60" t="s">
        <v>1583</v>
      </c>
      <c r="C60" t="s">
        <v>1584</v>
      </c>
      <c r="D60" t="s">
        <v>926</v>
      </c>
      <c r="E60" t="s">
        <v>927</v>
      </c>
      <c r="F60" s="2">
        <v>36196</v>
      </c>
      <c r="G60" t="s">
        <v>1585</v>
      </c>
      <c r="H60" t="s">
        <v>1599</v>
      </c>
      <c r="I60">
        <v>13.22</v>
      </c>
      <c r="J60" t="s">
        <v>929</v>
      </c>
      <c r="K60">
        <v>3.5</v>
      </c>
      <c r="L60" t="s">
        <v>1458</v>
      </c>
      <c r="M60" t="s">
        <v>1600</v>
      </c>
      <c r="N60" t="s">
        <v>756</v>
      </c>
      <c r="O60" t="s">
        <v>1461</v>
      </c>
      <c r="P60" t="s">
        <v>1601</v>
      </c>
      <c r="Q60">
        <v>0.05</v>
      </c>
      <c r="R60" t="s">
        <v>829</v>
      </c>
      <c r="S60" t="s">
        <v>1588</v>
      </c>
      <c r="AA60" t="s">
        <v>1598</v>
      </c>
    </row>
    <row r="61" spans="1:27" ht="14.25">
      <c r="A61" s="1" t="s">
        <v>1582</v>
      </c>
      <c r="B61" t="s">
        <v>1583</v>
      </c>
      <c r="C61" t="s">
        <v>1584</v>
      </c>
      <c r="D61" t="s">
        <v>926</v>
      </c>
      <c r="E61" t="s">
        <v>927</v>
      </c>
      <c r="F61" s="2">
        <v>36196</v>
      </c>
      <c r="G61" t="s">
        <v>1585</v>
      </c>
      <c r="H61" t="s">
        <v>1602</v>
      </c>
      <c r="I61">
        <v>13.22</v>
      </c>
      <c r="J61" t="s">
        <v>929</v>
      </c>
      <c r="K61">
        <v>4.2</v>
      </c>
      <c r="L61" t="s">
        <v>1458</v>
      </c>
      <c r="M61" t="s">
        <v>1603</v>
      </c>
      <c r="N61" t="s">
        <v>756</v>
      </c>
      <c r="O61" t="s">
        <v>1461</v>
      </c>
      <c r="P61" t="s">
        <v>1597</v>
      </c>
      <c r="Q61">
        <v>0.05</v>
      </c>
      <c r="R61" t="s">
        <v>829</v>
      </c>
      <c r="S61" t="s">
        <v>1588</v>
      </c>
      <c r="AA61" t="s">
        <v>1598</v>
      </c>
    </row>
    <row r="62" spans="1:27" ht="14.25">
      <c r="A62" s="1" t="s">
        <v>1582</v>
      </c>
      <c r="B62" t="s">
        <v>1583</v>
      </c>
      <c r="C62" t="s">
        <v>1584</v>
      </c>
      <c r="D62" t="s">
        <v>926</v>
      </c>
      <c r="E62" t="s">
        <v>927</v>
      </c>
      <c r="F62" s="2">
        <v>36196</v>
      </c>
      <c r="G62" t="s">
        <v>1585</v>
      </c>
      <c r="H62" t="s">
        <v>1604</v>
      </c>
      <c r="I62">
        <v>13.22</v>
      </c>
      <c r="J62" t="s">
        <v>929</v>
      </c>
      <c r="K62">
        <v>4</v>
      </c>
      <c r="L62" t="s">
        <v>1458</v>
      </c>
      <c r="M62" t="s">
        <v>1605</v>
      </c>
      <c r="N62" t="s">
        <v>756</v>
      </c>
      <c r="O62" t="s">
        <v>1461</v>
      </c>
      <c r="P62" t="s">
        <v>1597</v>
      </c>
      <c r="Q62">
        <v>0.05</v>
      </c>
      <c r="R62" t="s">
        <v>829</v>
      </c>
      <c r="S62" t="s">
        <v>1588</v>
      </c>
      <c r="AA62" t="s">
        <v>1598</v>
      </c>
    </row>
    <row r="63" spans="1:27" ht="14.25">
      <c r="A63" s="1" t="s">
        <v>1582</v>
      </c>
      <c r="B63" t="s">
        <v>1583</v>
      </c>
      <c r="C63" t="s">
        <v>1584</v>
      </c>
      <c r="D63" t="s">
        <v>926</v>
      </c>
      <c r="E63" t="s">
        <v>927</v>
      </c>
      <c r="F63" s="2">
        <v>36196</v>
      </c>
      <c r="G63" t="s">
        <v>1585</v>
      </c>
      <c r="H63" t="s">
        <v>1606</v>
      </c>
      <c r="I63">
        <v>13.22</v>
      </c>
      <c r="J63" t="s">
        <v>929</v>
      </c>
      <c r="K63">
        <v>35</v>
      </c>
      <c r="L63" t="s">
        <v>1458</v>
      </c>
      <c r="M63" t="s">
        <v>1607</v>
      </c>
      <c r="N63" t="s">
        <v>756</v>
      </c>
      <c r="O63" t="s">
        <v>1461</v>
      </c>
      <c r="P63" t="s">
        <v>1591</v>
      </c>
      <c r="Q63">
        <v>0.05</v>
      </c>
      <c r="R63" t="s">
        <v>829</v>
      </c>
      <c r="S63" t="s">
        <v>1588</v>
      </c>
      <c r="AA63" t="s">
        <v>1598</v>
      </c>
    </row>
    <row r="64" spans="1:27" ht="14.25">
      <c r="A64" s="1" t="s">
        <v>1582</v>
      </c>
      <c r="B64" t="s">
        <v>1583</v>
      </c>
      <c r="C64" t="s">
        <v>1584</v>
      </c>
      <c r="D64" t="s">
        <v>926</v>
      </c>
      <c r="E64" t="s">
        <v>927</v>
      </c>
      <c r="F64" s="2">
        <v>36196</v>
      </c>
      <c r="G64" t="s">
        <v>1585</v>
      </c>
      <c r="H64" t="s">
        <v>1608</v>
      </c>
      <c r="I64">
        <v>13.22</v>
      </c>
      <c r="J64" t="s">
        <v>929</v>
      </c>
      <c r="K64">
        <v>2</v>
      </c>
      <c r="L64" t="s">
        <v>1458</v>
      </c>
      <c r="M64" t="s">
        <v>1609</v>
      </c>
      <c r="N64" t="s">
        <v>756</v>
      </c>
      <c r="O64" t="s">
        <v>1461</v>
      </c>
      <c r="P64" t="s">
        <v>1597</v>
      </c>
      <c r="Q64">
        <v>0.05</v>
      </c>
      <c r="R64" t="s">
        <v>829</v>
      </c>
      <c r="S64" t="s">
        <v>1588</v>
      </c>
      <c r="AA64" t="s">
        <v>1598</v>
      </c>
    </row>
    <row r="65" spans="1:27" ht="14.25">
      <c r="A65" s="1" t="s">
        <v>1582</v>
      </c>
      <c r="B65" t="s">
        <v>1583</v>
      </c>
      <c r="C65" t="s">
        <v>1584</v>
      </c>
      <c r="D65" t="s">
        <v>926</v>
      </c>
      <c r="E65" t="s">
        <v>927</v>
      </c>
      <c r="F65" s="2">
        <v>36196</v>
      </c>
      <c r="G65" t="s">
        <v>1585</v>
      </c>
      <c r="H65" t="s">
        <v>1610</v>
      </c>
      <c r="I65">
        <v>13.22</v>
      </c>
      <c r="J65" t="s">
        <v>929</v>
      </c>
      <c r="K65">
        <v>20</v>
      </c>
      <c r="L65" t="s">
        <v>1458</v>
      </c>
      <c r="M65" t="s">
        <v>1611</v>
      </c>
      <c r="N65" t="s">
        <v>756</v>
      </c>
      <c r="O65" t="s">
        <v>1461</v>
      </c>
      <c r="P65" t="s">
        <v>1597</v>
      </c>
      <c r="Q65">
        <v>0.05</v>
      </c>
      <c r="R65" t="s">
        <v>829</v>
      </c>
      <c r="S65" t="s">
        <v>1588</v>
      </c>
      <c r="AA65" t="s">
        <v>1598</v>
      </c>
    </row>
    <row r="66" spans="1:27" ht="14.25">
      <c r="A66" s="1" t="s">
        <v>894</v>
      </c>
      <c r="B66" t="s">
        <v>895</v>
      </c>
      <c r="C66" t="s">
        <v>895</v>
      </c>
      <c r="D66" t="s">
        <v>896</v>
      </c>
      <c r="E66" t="s">
        <v>897</v>
      </c>
      <c r="F66" s="2">
        <v>36231</v>
      </c>
      <c r="H66" t="s">
        <v>762</v>
      </c>
      <c r="I66">
        <v>13.21</v>
      </c>
      <c r="J66" t="s">
        <v>898</v>
      </c>
      <c r="K66">
        <v>656.7</v>
      </c>
      <c r="L66" t="s">
        <v>899</v>
      </c>
      <c r="M66" t="s">
        <v>900</v>
      </c>
      <c r="N66" t="s">
        <v>756</v>
      </c>
      <c r="O66" t="s">
        <v>1461</v>
      </c>
      <c r="P66" t="s">
        <v>1612</v>
      </c>
      <c r="Q66">
        <v>0.08</v>
      </c>
      <c r="R66" t="s">
        <v>1464</v>
      </c>
      <c r="T66">
        <v>0</v>
      </c>
      <c r="U66">
        <v>7.9</v>
      </c>
      <c r="V66" t="s">
        <v>1503</v>
      </c>
      <c r="X66">
        <v>0.08</v>
      </c>
      <c r="Y66" t="s">
        <v>1464</v>
      </c>
      <c r="AA66" t="s">
        <v>1465</v>
      </c>
    </row>
    <row r="67" spans="1:27" ht="14.25">
      <c r="A67" s="1" t="s">
        <v>846</v>
      </c>
      <c r="B67" t="s">
        <v>847</v>
      </c>
      <c r="C67" t="s">
        <v>848</v>
      </c>
      <c r="D67" t="s">
        <v>849</v>
      </c>
      <c r="E67" t="s">
        <v>850</v>
      </c>
      <c r="F67" s="2">
        <v>36703</v>
      </c>
      <c r="G67" t="s">
        <v>851</v>
      </c>
      <c r="H67" t="s">
        <v>852</v>
      </c>
      <c r="I67">
        <v>13.22</v>
      </c>
      <c r="J67" t="s">
        <v>853</v>
      </c>
      <c r="K67">
        <v>29976</v>
      </c>
      <c r="L67" t="s">
        <v>854</v>
      </c>
      <c r="M67" t="s">
        <v>855</v>
      </c>
      <c r="N67" t="s">
        <v>756</v>
      </c>
      <c r="O67" t="s">
        <v>1468</v>
      </c>
      <c r="P67" t="s">
        <v>1502</v>
      </c>
      <c r="Q67">
        <v>0.05</v>
      </c>
      <c r="R67" t="s">
        <v>1613</v>
      </c>
      <c r="Z67" t="s">
        <v>586</v>
      </c>
      <c r="AA67" t="s">
        <v>1465</v>
      </c>
    </row>
    <row r="68" spans="1:27" ht="14.25">
      <c r="A68" s="1" t="s">
        <v>1614</v>
      </c>
      <c r="B68" t="s">
        <v>1615</v>
      </c>
      <c r="C68" t="s">
        <v>1616</v>
      </c>
      <c r="D68" t="s">
        <v>926</v>
      </c>
      <c r="E68" t="s">
        <v>927</v>
      </c>
      <c r="F68" s="2">
        <v>36978</v>
      </c>
      <c r="G68" t="s">
        <v>1617</v>
      </c>
      <c r="H68" t="s">
        <v>1618</v>
      </c>
      <c r="I68">
        <v>13.29</v>
      </c>
      <c r="J68" t="s">
        <v>1619</v>
      </c>
      <c r="K68">
        <v>400</v>
      </c>
      <c r="L68" t="s">
        <v>1620</v>
      </c>
      <c r="M68" t="s">
        <v>1621</v>
      </c>
      <c r="N68" t="s">
        <v>756</v>
      </c>
      <c r="O68" t="s">
        <v>1461</v>
      </c>
      <c r="P68" t="s">
        <v>1622</v>
      </c>
      <c r="Q68">
        <v>0.05</v>
      </c>
      <c r="R68" t="s">
        <v>829</v>
      </c>
      <c r="S68" t="s">
        <v>1564</v>
      </c>
      <c r="Z68" t="s">
        <v>586</v>
      </c>
      <c r="AA68" t="s">
        <v>1465</v>
      </c>
    </row>
    <row r="69" spans="1:27" ht="14.25">
      <c r="A69" s="1" t="s">
        <v>1614</v>
      </c>
      <c r="B69" t="s">
        <v>1615</v>
      </c>
      <c r="C69" t="s">
        <v>1616</v>
      </c>
      <c r="D69" t="s">
        <v>926</v>
      </c>
      <c r="E69" t="s">
        <v>927</v>
      </c>
      <c r="F69" s="2">
        <v>36978</v>
      </c>
      <c r="G69" t="s">
        <v>1617</v>
      </c>
      <c r="H69" t="s">
        <v>1623</v>
      </c>
      <c r="I69">
        <v>13.29</v>
      </c>
      <c r="J69" t="s">
        <v>1619</v>
      </c>
      <c r="K69">
        <v>400</v>
      </c>
      <c r="L69" t="s">
        <v>1624</v>
      </c>
      <c r="M69" t="s">
        <v>2902</v>
      </c>
      <c r="N69" t="s">
        <v>756</v>
      </c>
      <c r="O69" t="s">
        <v>1468</v>
      </c>
      <c r="Q69">
        <v>0.05</v>
      </c>
      <c r="R69" t="s">
        <v>829</v>
      </c>
      <c r="S69" t="s">
        <v>2903</v>
      </c>
      <c r="Z69" t="s">
        <v>586</v>
      </c>
      <c r="AA69" t="s">
        <v>2904</v>
      </c>
    </row>
    <row r="70" spans="1:27" ht="14.25">
      <c r="A70" s="1" t="s">
        <v>1614</v>
      </c>
      <c r="B70" t="s">
        <v>1615</v>
      </c>
      <c r="C70" t="s">
        <v>1616</v>
      </c>
      <c r="D70" t="s">
        <v>926</v>
      </c>
      <c r="E70" t="s">
        <v>927</v>
      </c>
      <c r="F70" s="2">
        <v>36978</v>
      </c>
      <c r="G70" t="s">
        <v>1617</v>
      </c>
      <c r="H70" t="s">
        <v>2905</v>
      </c>
      <c r="I70">
        <v>13.29</v>
      </c>
      <c r="J70" t="s">
        <v>1619</v>
      </c>
      <c r="K70">
        <v>200</v>
      </c>
      <c r="L70" t="s">
        <v>1620</v>
      </c>
      <c r="M70" t="s">
        <v>2906</v>
      </c>
      <c r="N70" t="s">
        <v>756</v>
      </c>
      <c r="O70" t="s">
        <v>1468</v>
      </c>
      <c r="Q70">
        <v>0.05</v>
      </c>
      <c r="R70" t="s">
        <v>829</v>
      </c>
      <c r="S70" t="s">
        <v>2907</v>
      </c>
      <c r="Z70" t="s">
        <v>586</v>
      </c>
      <c r="AA70" t="s">
        <v>1465</v>
      </c>
    </row>
    <row r="71" spans="1:27" ht="14.25">
      <c r="A71" s="1" t="s">
        <v>1614</v>
      </c>
      <c r="B71" t="s">
        <v>1615</v>
      </c>
      <c r="C71" t="s">
        <v>1616</v>
      </c>
      <c r="D71" t="s">
        <v>926</v>
      </c>
      <c r="E71" t="s">
        <v>927</v>
      </c>
      <c r="F71" s="2">
        <v>36978</v>
      </c>
      <c r="G71" t="s">
        <v>1617</v>
      </c>
      <c r="H71" t="s">
        <v>2908</v>
      </c>
      <c r="I71">
        <v>13.29</v>
      </c>
      <c r="K71">
        <v>24.1</v>
      </c>
      <c r="L71" t="s">
        <v>2909</v>
      </c>
      <c r="M71" t="s">
        <v>1102</v>
      </c>
      <c r="N71" t="s">
        <v>756</v>
      </c>
      <c r="O71" t="s">
        <v>1468</v>
      </c>
      <c r="Q71">
        <v>0.05</v>
      </c>
      <c r="R71" t="s">
        <v>829</v>
      </c>
      <c r="S71" t="s">
        <v>2907</v>
      </c>
      <c r="AA71" t="s">
        <v>2904</v>
      </c>
    </row>
    <row r="72" spans="1:27" ht="14.25">
      <c r="A72" s="1" t="s">
        <v>1614</v>
      </c>
      <c r="B72" t="s">
        <v>1615</v>
      </c>
      <c r="C72" t="s">
        <v>1616</v>
      </c>
      <c r="D72" t="s">
        <v>926</v>
      </c>
      <c r="E72" t="s">
        <v>927</v>
      </c>
      <c r="F72" s="2">
        <v>36978</v>
      </c>
      <c r="G72" t="s">
        <v>1617</v>
      </c>
      <c r="H72" t="s">
        <v>1103</v>
      </c>
      <c r="I72">
        <v>13.29</v>
      </c>
      <c r="K72">
        <v>6.3</v>
      </c>
      <c r="L72" t="s">
        <v>1458</v>
      </c>
      <c r="M72" t="s">
        <v>1104</v>
      </c>
      <c r="N72" t="s">
        <v>756</v>
      </c>
      <c r="O72" t="s">
        <v>1468</v>
      </c>
      <c r="Q72">
        <v>0.05</v>
      </c>
      <c r="R72" t="s">
        <v>829</v>
      </c>
      <c r="S72" t="s">
        <v>2903</v>
      </c>
      <c r="AA72" t="s">
        <v>1465</v>
      </c>
    </row>
    <row r="73" spans="1:27" ht="14.25">
      <c r="A73" s="1" t="s">
        <v>901</v>
      </c>
      <c r="B73" t="s">
        <v>902</v>
      </c>
      <c r="C73" t="s">
        <v>902</v>
      </c>
      <c r="D73" t="s">
        <v>871</v>
      </c>
      <c r="E73" t="s">
        <v>872</v>
      </c>
      <c r="F73" s="2">
        <v>37188</v>
      </c>
      <c r="G73" t="s">
        <v>903</v>
      </c>
      <c r="H73" t="s">
        <v>904</v>
      </c>
      <c r="I73">
        <v>13.22</v>
      </c>
      <c r="J73" t="s">
        <v>864</v>
      </c>
      <c r="K73">
        <v>99</v>
      </c>
      <c r="L73" t="s">
        <v>1458</v>
      </c>
      <c r="M73" t="s">
        <v>905</v>
      </c>
      <c r="N73" t="s">
        <v>756</v>
      </c>
      <c r="O73" t="s">
        <v>1461</v>
      </c>
      <c r="P73" t="s">
        <v>1105</v>
      </c>
      <c r="Q73">
        <v>3.96</v>
      </c>
      <c r="R73" t="s">
        <v>1503</v>
      </c>
      <c r="U73">
        <v>1.426</v>
      </c>
      <c r="V73" t="s">
        <v>1463</v>
      </c>
      <c r="X73">
        <v>0.04</v>
      </c>
      <c r="Y73" t="s">
        <v>1464</v>
      </c>
      <c r="AA73" t="s">
        <v>1465</v>
      </c>
    </row>
    <row r="74" spans="1:27" ht="14.25">
      <c r="A74" s="1" t="s">
        <v>901</v>
      </c>
      <c r="B74" t="s">
        <v>902</v>
      </c>
      <c r="C74" t="s">
        <v>902</v>
      </c>
      <c r="D74" t="s">
        <v>871</v>
      </c>
      <c r="E74" t="s">
        <v>872</v>
      </c>
      <c r="F74" s="2">
        <v>37188</v>
      </c>
      <c r="G74" t="s">
        <v>903</v>
      </c>
      <c r="H74" t="s">
        <v>904</v>
      </c>
      <c r="I74">
        <v>13.22</v>
      </c>
      <c r="J74" t="s">
        <v>864</v>
      </c>
      <c r="K74">
        <v>99</v>
      </c>
      <c r="L74" t="s">
        <v>1458</v>
      </c>
      <c r="M74" t="s">
        <v>905</v>
      </c>
      <c r="N74" t="s">
        <v>756</v>
      </c>
      <c r="O74" t="s">
        <v>1461</v>
      </c>
      <c r="P74" t="s">
        <v>1105</v>
      </c>
      <c r="Q74">
        <v>3.96</v>
      </c>
      <c r="R74" t="s">
        <v>1503</v>
      </c>
      <c r="U74">
        <v>1.426</v>
      </c>
      <c r="V74" t="s">
        <v>1463</v>
      </c>
      <c r="X74">
        <v>0.04</v>
      </c>
      <c r="Y74" t="s">
        <v>1464</v>
      </c>
      <c r="AA74" t="s">
        <v>1465</v>
      </c>
    </row>
    <row r="75" spans="1:27" ht="14.25">
      <c r="A75" s="1" t="s">
        <v>907</v>
      </c>
      <c r="B75" t="s">
        <v>908</v>
      </c>
      <c r="C75" t="s">
        <v>908</v>
      </c>
      <c r="D75" t="s">
        <v>909</v>
      </c>
      <c r="E75" t="s">
        <v>591</v>
      </c>
      <c r="F75" s="2">
        <v>37224</v>
      </c>
      <c r="G75" t="s">
        <v>910</v>
      </c>
      <c r="H75" t="s">
        <v>911</v>
      </c>
      <c r="I75">
        <v>13.22</v>
      </c>
      <c r="J75" t="s">
        <v>912</v>
      </c>
      <c r="K75">
        <v>91.2</v>
      </c>
      <c r="L75" t="s">
        <v>1458</v>
      </c>
      <c r="M75" t="s">
        <v>913</v>
      </c>
      <c r="N75" t="s">
        <v>756</v>
      </c>
      <c r="O75" t="s">
        <v>1468</v>
      </c>
      <c r="Q75">
        <v>0.47</v>
      </c>
      <c r="R75" t="s">
        <v>1503</v>
      </c>
      <c r="U75">
        <v>2.06</v>
      </c>
      <c r="V75" t="s">
        <v>1463</v>
      </c>
      <c r="X75">
        <v>0.0054</v>
      </c>
      <c r="Y75" t="s">
        <v>1464</v>
      </c>
      <c r="AA75" t="s">
        <v>1106</v>
      </c>
    </row>
    <row r="76" spans="1:27" ht="14.25">
      <c r="A76" s="1" t="s">
        <v>907</v>
      </c>
      <c r="B76" t="s">
        <v>908</v>
      </c>
      <c r="C76" t="s">
        <v>908</v>
      </c>
      <c r="D76" t="s">
        <v>909</v>
      </c>
      <c r="E76" t="s">
        <v>591</v>
      </c>
      <c r="F76" s="2">
        <v>37224</v>
      </c>
      <c r="G76" t="s">
        <v>910</v>
      </c>
      <c r="H76" t="s">
        <v>911</v>
      </c>
      <c r="I76">
        <v>13.22</v>
      </c>
      <c r="J76" t="s">
        <v>912</v>
      </c>
      <c r="K76">
        <v>91.2</v>
      </c>
      <c r="L76" t="s">
        <v>1458</v>
      </c>
      <c r="M76" t="s">
        <v>913</v>
      </c>
      <c r="N76" t="s">
        <v>756</v>
      </c>
      <c r="O76" t="s">
        <v>1468</v>
      </c>
      <c r="Q76">
        <v>0.47</v>
      </c>
      <c r="R76" t="s">
        <v>1503</v>
      </c>
      <c r="U76">
        <v>2.06</v>
      </c>
      <c r="V76" t="s">
        <v>1463</v>
      </c>
      <c r="X76">
        <v>0.0054</v>
      </c>
      <c r="Y76" t="s">
        <v>1464</v>
      </c>
      <c r="AA76" t="s">
        <v>1106</v>
      </c>
    </row>
    <row r="77" spans="1:27" ht="14.25">
      <c r="A77" s="1" t="s">
        <v>915</v>
      </c>
      <c r="B77" t="s">
        <v>916</v>
      </c>
      <c r="C77" t="s">
        <v>917</v>
      </c>
      <c r="D77" t="s">
        <v>1453</v>
      </c>
      <c r="E77" t="s">
        <v>1454</v>
      </c>
      <c r="F77" s="2">
        <v>37704</v>
      </c>
      <c r="H77" t="s">
        <v>918</v>
      </c>
      <c r="I77">
        <v>13.22</v>
      </c>
      <c r="J77" t="s">
        <v>864</v>
      </c>
      <c r="K77">
        <v>43.2</v>
      </c>
      <c r="L77" t="s">
        <v>919</v>
      </c>
      <c r="M77" t="s">
        <v>920</v>
      </c>
      <c r="N77" t="s">
        <v>756</v>
      </c>
      <c r="O77" t="s">
        <v>1461</v>
      </c>
      <c r="P77" t="s">
        <v>906</v>
      </c>
      <c r="Q77">
        <v>0.62</v>
      </c>
      <c r="R77" t="s">
        <v>1503</v>
      </c>
      <c r="S77" t="s">
        <v>922</v>
      </c>
      <c r="Z77" t="s">
        <v>586</v>
      </c>
      <c r="AA77" t="s">
        <v>954</v>
      </c>
    </row>
    <row r="78" spans="1:27" ht="14.25">
      <c r="A78" s="1" t="s">
        <v>915</v>
      </c>
      <c r="B78" t="s">
        <v>916</v>
      </c>
      <c r="C78" t="s">
        <v>917</v>
      </c>
      <c r="D78" t="s">
        <v>1453</v>
      </c>
      <c r="E78" t="s">
        <v>1454</v>
      </c>
      <c r="F78" s="2">
        <v>37704</v>
      </c>
      <c r="H78" t="s">
        <v>918</v>
      </c>
      <c r="I78">
        <v>13.22</v>
      </c>
      <c r="J78" t="s">
        <v>864</v>
      </c>
      <c r="K78">
        <v>43.2</v>
      </c>
      <c r="L78" t="s">
        <v>919</v>
      </c>
      <c r="M78" t="s">
        <v>920</v>
      </c>
      <c r="N78" t="s">
        <v>756</v>
      </c>
      <c r="O78" t="s">
        <v>1461</v>
      </c>
      <c r="P78" t="s">
        <v>906</v>
      </c>
      <c r="Q78">
        <v>0.62</v>
      </c>
      <c r="R78" t="s">
        <v>1503</v>
      </c>
      <c r="S78" t="s">
        <v>922</v>
      </c>
      <c r="Z78" t="s">
        <v>586</v>
      </c>
      <c r="AA78" t="s">
        <v>954</v>
      </c>
    </row>
    <row r="79" spans="1:27" ht="14.25">
      <c r="A79" s="1" t="s">
        <v>1013</v>
      </c>
      <c r="B79" t="s">
        <v>1014</v>
      </c>
      <c r="C79" t="s">
        <v>1015</v>
      </c>
      <c r="D79" t="s">
        <v>638</v>
      </c>
      <c r="E79" t="s">
        <v>639</v>
      </c>
      <c r="F79" s="2">
        <v>37938</v>
      </c>
      <c r="G79" t="s">
        <v>1016</v>
      </c>
      <c r="H79" t="s">
        <v>1017</v>
      </c>
      <c r="I79">
        <v>13.21</v>
      </c>
      <c r="J79" t="s">
        <v>881</v>
      </c>
      <c r="K79">
        <v>50.2</v>
      </c>
      <c r="L79" t="s">
        <v>1458</v>
      </c>
      <c r="M79" t="s">
        <v>1018</v>
      </c>
      <c r="N79" t="s">
        <v>756</v>
      </c>
      <c r="O79" t="s">
        <v>1461</v>
      </c>
      <c r="P79" t="s">
        <v>1107</v>
      </c>
      <c r="Q79">
        <v>0.02</v>
      </c>
      <c r="R79" t="s">
        <v>1464</v>
      </c>
      <c r="U79">
        <v>1</v>
      </c>
      <c r="V79" t="s">
        <v>1503</v>
      </c>
      <c r="X79">
        <v>0.02</v>
      </c>
      <c r="Y79" t="s">
        <v>1464</v>
      </c>
      <c r="AA79" t="s">
        <v>1465</v>
      </c>
    </row>
    <row r="80" spans="1:27" ht="14.25">
      <c r="A80" s="1" t="s">
        <v>933</v>
      </c>
      <c r="B80" t="s">
        <v>934</v>
      </c>
      <c r="C80" t="s">
        <v>935</v>
      </c>
      <c r="D80" t="s">
        <v>577</v>
      </c>
      <c r="E80" t="s">
        <v>578</v>
      </c>
      <c r="F80" s="2">
        <v>38183</v>
      </c>
      <c r="G80" t="s">
        <v>936</v>
      </c>
      <c r="H80" t="s">
        <v>937</v>
      </c>
      <c r="I80">
        <v>13.22</v>
      </c>
      <c r="J80" t="s">
        <v>881</v>
      </c>
      <c r="K80">
        <v>40</v>
      </c>
      <c r="L80" t="s">
        <v>1458</v>
      </c>
      <c r="M80" t="s">
        <v>938</v>
      </c>
      <c r="N80" t="s">
        <v>756</v>
      </c>
      <c r="O80" t="s">
        <v>1461</v>
      </c>
      <c r="P80" t="s">
        <v>1108</v>
      </c>
      <c r="Q80">
        <v>0.024</v>
      </c>
      <c r="R80" t="s">
        <v>1464</v>
      </c>
      <c r="S80" t="s">
        <v>940</v>
      </c>
      <c r="X80">
        <v>0.024</v>
      </c>
      <c r="Y80" t="s">
        <v>1464</v>
      </c>
      <c r="AA80" t="s">
        <v>1465</v>
      </c>
    </row>
    <row r="81" spans="1:27" ht="14.25">
      <c r="A81" s="1" t="s">
        <v>933</v>
      </c>
      <c r="B81" t="s">
        <v>934</v>
      </c>
      <c r="C81" t="s">
        <v>935</v>
      </c>
      <c r="D81" t="s">
        <v>577</v>
      </c>
      <c r="E81" t="s">
        <v>578</v>
      </c>
      <c r="F81" s="2">
        <v>38183</v>
      </c>
      <c r="G81" t="s">
        <v>936</v>
      </c>
      <c r="H81" t="s">
        <v>937</v>
      </c>
      <c r="I81">
        <v>13.22</v>
      </c>
      <c r="J81" t="s">
        <v>881</v>
      </c>
      <c r="K81">
        <v>40</v>
      </c>
      <c r="L81" t="s">
        <v>1458</v>
      </c>
      <c r="M81" t="s">
        <v>938</v>
      </c>
      <c r="N81" t="s">
        <v>756</v>
      </c>
      <c r="O81" t="s">
        <v>1461</v>
      </c>
      <c r="P81" t="s">
        <v>1108</v>
      </c>
      <c r="Q81">
        <v>0.024</v>
      </c>
      <c r="R81" t="s">
        <v>1464</v>
      </c>
      <c r="S81" t="s">
        <v>940</v>
      </c>
      <c r="X81">
        <v>0.024</v>
      </c>
      <c r="Y81" t="s">
        <v>1464</v>
      </c>
      <c r="AA81" t="s">
        <v>1465</v>
      </c>
    </row>
    <row r="82" spans="1:27" ht="14.25">
      <c r="A82" s="1" t="s">
        <v>945</v>
      </c>
      <c r="B82" t="s">
        <v>946</v>
      </c>
      <c r="C82" t="s">
        <v>947</v>
      </c>
      <c r="D82" t="s">
        <v>909</v>
      </c>
      <c r="E82" t="s">
        <v>591</v>
      </c>
      <c r="F82" s="2">
        <v>39205</v>
      </c>
      <c r="G82" t="s">
        <v>948</v>
      </c>
      <c r="H82" t="s">
        <v>949</v>
      </c>
      <c r="I82">
        <v>13.22</v>
      </c>
      <c r="J82" t="s">
        <v>950</v>
      </c>
      <c r="K82">
        <v>20.4</v>
      </c>
      <c r="L82" t="s">
        <v>1458</v>
      </c>
      <c r="M82" t="s">
        <v>951</v>
      </c>
      <c r="N82" t="s">
        <v>756</v>
      </c>
      <c r="O82" t="s">
        <v>1468</v>
      </c>
      <c r="Q82">
        <v>0.31</v>
      </c>
      <c r="R82" t="s">
        <v>1503</v>
      </c>
      <c r="U82">
        <v>0.27</v>
      </c>
      <c r="V82" t="s">
        <v>1463</v>
      </c>
      <c r="X82">
        <v>0.015</v>
      </c>
      <c r="Y82" t="s">
        <v>1464</v>
      </c>
      <c r="AA82" t="s">
        <v>1109</v>
      </c>
    </row>
    <row r="83" spans="1:27" ht="14.25">
      <c r="A83" s="1" t="s">
        <v>945</v>
      </c>
      <c r="B83" t="s">
        <v>946</v>
      </c>
      <c r="C83" t="s">
        <v>947</v>
      </c>
      <c r="D83" t="s">
        <v>909</v>
      </c>
      <c r="E83" t="s">
        <v>591</v>
      </c>
      <c r="F83" s="2">
        <v>39205</v>
      </c>
      <c r="G83" t="s">
        <v>948</v>
      </c>
      <c r="H83" t="s">
        <v>949</v>
      </c>
      <c r="I83">
        <v>13.22</v>
      </c>
      <c r="J83" t="s">
        <v>950</v>
      </c>
      <c r="K83">
        <v>20.4</v>
      </c>
      <c r="L83" t="s">
        <v>1458</v>
      </c>
      <c r="M83" t="s">
        <v>951</v>
      </c>
      <c r="N83" t="s">
        <v>756</v>
      </c>
      <c r="O83" t="s">
        <v>1468</v>
      </c>
      <c r="Q83">
        <v>0.31</v>
      </c>
      <c r="R83" t="s">
        <v>1503</v>
      </c>
      <c r="U83">
        <v>0.27</v>
      </c>
      <c r="V83" t="s">
        <v>1463</v>
      </c>
      <c r="X83">
        <v>0.015</v>
      </c>
      <c r="Y83" t="s">
        <v>1464</v>
      </c>
      <c r="AA83" t="s">
        <v>1109</v>
      </c>
    </row>
    <row r="84" spans="1:27" ht="14.25">
      <c r="A84" s="1" t="s">
        <v>1483</v>
      </c>
      <c r="B84" t="s">
        <v>1484</v>
      </c>
      <c r="C84" t="s">
        <v>1485</v>
      </c>
      <c r="D84" t="s">
        <v>1486</v>
      </c>
      <c r="E84" t="s">
        <v>1487</v>
      </c>
      <c r="F84" s="2">
        <v>35796</v>
      </c>
      <c r="G84" t="s">
        <v>1488</v>
      </c>
      <c r="H84" t="s">
        <v>880</v>
      </c>
      <c r="I84">
        <v>13.22</v>
      </c>
      <c r="J84" t="s">
        <v>881</v>
      </c>
      <c r="K84">
        <v>265.7</v>
      </c>
      <c r="L84" t="s">
        <v>882</v>
      </c>
      <c r="M84" t="s">
        <v>883</v>
      </c>
      <c r="N84" t="s">
        <v>789</v>
      </c>
      <c r="O84" t="s">
        <v>1461</v>
      </c>
      <c r="P84" t="s">
        <v>966</v>
      </c>
      <c r="Q84">
        <v>0.05</v>
      </c>
      <c r="R84" t="s">
        <v>1464</v>
      </c>
      <c r="X84">
        <v>0.05</v>
      </c>
      <c r="Y84" t="s">
        <v>1464</v>
      </c>
      <c r="AA84" t="s">
        <v>1465</v>
      </c>
    </row>
    <row r="85" spans="1:27" ht="14.25">
      <c r="A85" s="1" t="s">
        <v>1110</v>
      </c>
      <c r="B85" t="s">
        <v>1111</v>
      </c>
      <c r="C85" t="s">
        <v>1112</v>
      </c>
      <c r="D85" t="s">
        <v>1113</v>
      </c>
      <c r="E85" t="s">
        <v>1114</v>
      </c>
      <c r="F85" s="2">
        <v>36459</v>
      </c>
      <c r="G85" t="s">
        <v>1115</v>
      </c>
      <c r="H85" t="s">
        <v>1116</v>
      </c>
      <c r="I85">
        <v>13.22</v>
      </c>
      <c r="J85" t="s">
        <v>1117</v>
      </c>
      <c r="K85">
        <v>24</v>
      </c>
      <c r="L85" t="s">
        <v>1458</v>
      </c>
      <c r="M85" t="s">
        <v>1118</v>
      </c>
      <c r="N85" t="s">
        <v>789</v>
      </c>
      <c r="O85" t="s">
        <v>1461</v>
      </c>
      <c r="P85" t="s">
        <v>1119</v>
      </c>
      <c r="Q85">
        <v>0.35</v>
      </c>
      <c r="R85" t="s">
        <v>1464</v>
      </c>
      <c r="U85">
        <v>8.4</v>
      </c>
      <c r="V85" t="s">
        <v>1503</v>
      </c>
      <c r="X85">
        <v>0.35</v>
      </c>
      <c r="Y85" t="s">
        <v>1464</v>
      </c>
      <c r="AA85" t="s">
        <v>1120</v>
      </c>
    </row>
    <row r="86" spans="1:27" ht="14.25">
      <c r="A86" s="1" t="s">
        <v>1121</v>
      </c>
      <c r="B86" t="s">
        <v>1122</v>
      </c>
      <c r="C86" t="s">
        <v>1122</v>
      </c>
      <c r="D86" t="s">
        <v>1113</v>
      </c>
      <c r="E86" t="s">
        <v>1114</v>
      </c>
      <c r="F86" s="2">
        <v>36528</v>
      </c>
      <c r="G86" t="s">
        <v>1123</v>
      </c>
      <c r="H86" t="s">
        <v>1124</v>
      </c>
      <c r="I86">
        <v>13.21</v>
      </c>
      <c r="J86" t="s">
        <v>1125</v>
      </c>
      <c r="K86">
        <v>27</v>
      </c>
      <c r="L86" t="s">
        <v>1458</v>
      </c>
      <c r="M86" t="s">
        <v>1126</v>
      </c>
      <c r="N86" t="s">
        <v>789</v>
      </c>
      <c r="O86" t="s">
        <v>1461</v>
      </c>
      <c r="P86" t="s">
        <v>1127</v>
      </c>
      <c r="Q86">
        <v>0.31</v>
      </c>
      <c r="R86" t="s">
        <v>1464</v>
      </c>
      <c r="U86">
        <v>8.5</v>
      </c>
      <c r="V86" t="s">
        <v>1503</v>
      </c>
      <c r="W86" t="s">
        <v>1012</v>
      </c>
      <c r="X86">
        <v>0.31</v>
      </c>
      <c r="Y86" t="s">
        <v>1464</v>
      </c>
      <c r="AA86" t="s">
        <v>1465</v>
      </c>
    </row>
    <row r="87" spans="1:27" ht="14.25">
      <c r="A87" s="1" t="s">
        <v>1128</v>
      </c>
      <c r="B87" t="s">
        <v>1129</v>
      </c>
      <c r="C87" t="s">
        <v>1130</v>
      </c>
      <c r="D87" t="s">
        <v>926</v>
      </c>
      <c r="E87" t="s">
        <v>927</v>
      </c>
      <c r="F87" s="2">
        <v>36754</v>
      </c>
      <c r="G87" t="s">
        <v>1131</v>
      </c>
      <c r="H87" t="s">
        <v>1132</v>
      </c>
      <c r="I87">
        <v>13.22</v>
      </c>
      <c r="J87" t="s">
        <v>929</v>
      </c>
      <c r="K87">
        <v>10</v>
      </c>
      <c r="L87" t="s">
        <v>1458</v>
      </c>
      <c r="M87" t="s">
        <v>1133</v>
      </c>
      <c r="N87" t="s">
        <v>789</v>
      </c>
      <c r="O87" t="s">
        <v>1461</v>
      </c>
      <c r="P87" t="s">
        <v>1134</v>
      </c>
      <c r="S87" t="s">
        <v>931</v>
      </c>
      <c r="AA87" t="s">
        <v>1135</v>
      </c>
    </row>
    <row r="88" spans="1:27" ht="14.25">
      <c r="A88" s="1" t="s">
        <v>915</v>
      </c>
      <c r="B88" t="s">
        <v>916</v>
      </c>
      <c r="C88" t="s">
        <v>917</v>
      </c>
      <c r="D88" t="s">
        <v>1453</v>
      </c>
      <c r="E88" t="s">
        <v>1454</v>
      </c>
      <c r="F88" s="2">
        <v>37704</v>
      </c>
      <c r="H88" t="s">
        <v>918</v>
      </c>
      <c r="I88">
        <v>13.22</v>
      </c>
      <c r="J88" t="s">
        <v>864</v>
      </c>
      <c r="K88">
        <v>43.2</v>
      </c>
      <c r="L88" t="s">
        <v>919</v>
      </c>
      <c r="M88" t="s">
        <v>920</v>
      </c>
      <c r="N88" t="s">
        <v>789</v>
      </c>
      <c r="O88" t="s">
        <v>1461</v>
      </c>
      <c r="P88" t="s">
        <v>906</v>
      </c>
      <c r="Q88">
        <v>0.32</v>
      </c>
      <c r="R88" t="s">
        <v>1503</v>
      </c>
      <c r="S88" t="s">
        <v>922</v>
      </c>
      <c r="Z88" t="s">
        <v>586</v>
      </c>
      <c r="AA88" t="s">
        <v>954</v>
      </c>
    </row>
    <row r="89" spans="1:27" ht="14.25">
      <c r="A89" s="1" t="s">
        <v>915</v>
      </c>
      <c r="B89" t="s">
        <v>916</v>
      </c>
      <c r="C89" t="s">
        <v>917</v>
      </c>
      <c r="D89" t="s">
        <v>1453</v>
      </c>
      <c r="E89" t="s">
        <v>1454</v>
      </c>
      <c r="F89" s="2">
        <v>37704</v>
      </c>
      <c r="H89" t="s">
        <v>918</v>
      </c>
      <c r="I89">
        <v>13.22</v>
      </c>
      <c r="J89" t="s">
        <v>864</v>
      </c>
      <c r="K89">
        <v>43.2</v>
      </c>
      <c r="L89" t="s">
        <v>919</v>
      </c>
      <c r="M89" t="s">
        <v>920</v>
      </c>
      <c r="N89" t="s">
        <v>789</v>
      </c>
      <c r="O89" t="s">
        <v>1461</v>
      </c>
      <c r="P89" t="s">
        <v>906</v>
      </c>
      <c r="Q89">
        <v>0.32</v>
      </c>
      <c r="R89" t="s">
        <v>1503</v>
      </c>
      <c r="S89" t="s">
        <v>922</v>
      </c>
      <c r="Z89" t="s">
        <v>586</v>
      </c>
      <c r="AA89" t="s">
        <v>954</v>
      </c>
    </row>
    <row r="90" spans="1:27" ht="14.25">
      <c r="A90" s="1" t="s">
        <v>1004</v>
      </c>
      <c r="B90" t="s">
        <v>1005</v>
      </c>
      <c r="C90" t="s">
        <v>1006</v>
      </c>
      <c r="D90" t="s">
        <v>926</v>
      </c>
      <c r="E90" t="s">
        <v>927</v>
      </c>
      <c r="F90" s="2">
        <v>37904</v>
      </c>
      <c r="G90" t="s">
        <v>1007</v>
      </c>
      <c r="H90" t="s">
        <v>1008</v>
      </c>
      <c r="I90">
        <v>13.29</v>
      </c>
      <c r="J90" t="s">
        <v>1009</v>
      </c>
      <c r="K90">
        <v>29.3</v>
      </c>
      <c r="L90" t="s">
        <v>1458</v>
      </c>
      <c r="M90" t="s">
        <v>1010</v>
      </c>
      <c r="N90" t="s">
        <v>789</v>
      </c>
      <c r="O90" t="s">
        <v>1461</v>
      </c>
      <c r="P90" t="s">
        <v>1136</v>
      </c>
      <c r="S90" t="s">
        <v>931</v>
      </c>
      <c r="AA90" t="s">
        <v>1137</v>
      </c>
    </row>
    <row r="91" spans="1:27" ht="14.25">
      <c r="A91" s="1" t="s">
        <v>1013</v>
      </c>
      <c r="B91" t="s">
        <v>1014</v>
      </c>
      <c r="C91" t="s">
        <v>1015</v>
      </c>
      <c r="D91" t="s">
        <v>638</v>
      </c>
      <c r="E91" t="s">
        <v>639</v>
      </c>
      <c r="F91" s="2">
        <v>37938</v>
      </c>
      <c r="G91" t="s">
        <v>1016</v>
      </c>
      <c r="H91" t="s">
        <v>1017</v>
      </c>
      <c r="I91">
        <v>13.21</v>
      </c>
      <c r="J91" t="s">
        <v>881</v>
      </c>
      <c r="K91">
        <v>50.2</v>
      </c>
      <c r="L91" t="s">
        <v>1458</v>
      </c>
      <c r="M91" t="s">
        <v>1018</v>
      </c>
      <c r="N91" t="s">
        <v>789</v>
      </c>
      <c r="O91" t="s">
        <v>1461</v>
      </c>
      <c r="P91" t="s">
        <v>1107</v>
      </c>
      <c r="Q91">
        <v>0.02</v>
      </c>
      <c r="R91" t="s">
        <v>1464</v>
      </c>
      <c r="U91">
        <v>1</v>
      </c>
      <c r="V91" t="s">
        <v>1503</v>
      </c>
      <c r="X91">
        <v>0.02</v>
      </c>
      <c r="Y91" t="s">
        <v>1464</v>
      </c>
      <c r="AA91" t="s">
        <v>1465</v>
      </c>
    </row>
    <row r="92" spans="1:27" ht="14.25">
      <c r="A92" s="1" t="s">
        <v>945</v>
      </c>
      <c r="B92" t="s">
        <v>946</v>
      </c>
      <c r="C92" t="s">
        <v>947</v>
      </c>
      <c r="D92" t="s">
        <v>909</v>
      </c>
      <c r="E92" t="s">
        <v>591</v>
      </c>
      <c r="F92" s="2">
        <v>39205</v>
      </c>
      <c r="G92" t="s">
        <v>948</v>
      </c>
      <c r="H92" t="s">
        <v>949</v>
      </c>
      <c r="I92">
        <v>13.22</v>
      </c>
      <c r="J92" t="s">
        <v>950</v>
      </c>
      <c r="K92">
        <v>20.4</v>
      </c>
      <c r="L92" t="s">
        <v>1458</v>
      </c>
      <c r="M92" t="s">
        <v>951</v>
      </c>
      <c r="N92" t="s">
        <v>789</v>
      </c>
      <c r="O92" t="s">
        <v>1468</v>
      </c>
      <c r="Q92">
        <v>0.5</v>
      </c>
      <c r="R92" t="s">
        <v>1503</v>
      </c>
      <c r="U92">
        <v>0.78</v>
      </c>
      <c r="V92" t="s">
        <v>1463</v>
      </c>
      <c r="X92">
        <v>0.024</v>
      </c>
      <c r="Y92" t="s">
        <v>1464</v>
      </c>
      <c r="AA92" t="s">
        <v>1109</v>
      </c>
    </row>
    <row r="93" spans="1:27" ht="14.25">
      <c r="A93" s="1" t="s">
        <v>945</v>
      </c>
      <c r="B93" t="s">
        <v>946</v>
      </c>
      <c r="C93" t="s">
        <v>947</v>
      </c>
      <c r="D93" t="s">
        <v>909</v>
      </c>
      <c r="E93" t="s">
        <v>591</v>
      </c>
      <c r="F93" s="2">
        <v>39205</v>
      </c>
      <c r="G93" t="s">
        <v>948</v>
      </c>
      <c r="H93" t="s">
        <v>949</v>
      </c>
      <c r="I93">
        <v>13.22</v>
      </c>
      <c r="J93" t="s">
        <v>950</v>
      </c>
      <c r="K93">
        <v>20.4</v>
      </c>
      <c r="L93" t="s">
        <v>1458</v>
      </c>
      <c r="M93" t="s">
        <v>951</v>
      </c>
      <c r="N93" t="s">
        <v>789</v>
      </c>
      <c r="O93" t="s">
        <v>1468</v>
      </c>
      <c r="Q93">
        <v>0.5</v>
      </c>
      <c r="R93" t="s">
        <v>1503</v>
      </c>
      <c r="U93">
        <v>0.78</v>
      </c>
      <c r="V93" t="s">
        <v>1463</v>
      </c>
      <c r="X93">
        <v>0.024</v>
      </c>
      <c r="Y93" t="s">
        <v>1464</v>
      </c>
      <c r="AA93" t="s">
        <v>1109</v>
      </c>
    </row>
    <row r="94" spans="1:27" ht="14.25">
      <c r="A94" s="1" t="s">
        <v>868</v>
      </c>
      <c r="B94" t="s">
        <v>869</v>
      </c>
      <c r="C94" t="s">
        <v>870</v>
      </c>
      <c r="D94" t="s">
        <v>871</v>
      </c>
      <c r="E94" t="s">
        <v>872</v>
      </c>
      <c r="F94" s="2">
        <v>35444</v>
      </c>
      <c r="G94" t="s">
        <v>873</v>
      </c>
      <c r="H94" t="s">
        <v>874</v>
      </c>
      <c r="I94">
        <v>13.22</v>
      </c>
      <c r="J94" t="s">
        <v>875</v>
      </c>
      <c r="K94">
        <v>99.5</v>
      </c>
      <c r="L94" t="s">
        <v>1458</v>
      </c>
      <c r="M94" t="s">
        <v>876</v>
      </c>
      <c r="N94" t="s">
        <v>1138</v>
      </c>
      <c r="O94" t="s">
        <v>1468</v>
      </c>
      <c r="P94" t="s">
        <v>878</v>
      </c>
      <c r="Q94">
        <v>5.1</v>
      </c>
      <c r="R94" t="s">
        <v>1503</v>
      </c>
      <c r="X94">
        <v>0.051</v>
      </c>
      <c r="Y94" t="s">
        <v>1464</v>
      </c>
      <c r="AA94" t="s">
        <v>1465</v>
      </c>
    </row>
    <row r="95" spans="1:27" ht="14.25">
      <c r="A95" s="1" t="s">
        <v>957</v>
      </c>
      <c r="B95" t="s">
        <v>958</v>
      </c>
      <c r="C95" t="s">
        <v>958</v>
      </c>
      <c r="D95" t="s">
        <v>959</v>
      </c>
      <c r="E95" t="s">
        <v>960</v>
      </c>
      <c r="F95" s="2">
        <v>35579</v>
      </c>
      <c r="G95" t="s">
        <v>961</v>
      </c>
      <c r="H95" t="s">
        <v>962</v>
      </c>
      <c r="I95">
        <v>13.22</v>
      </c>
      <c r="J95" t="s">
        <v>963</v>
      </c>
      <c r="K95">
        <v>96</v>
      </c>
      <c r="L95" t="s">
        <v>1458</v>
      </c>
      <c r="M95" t="s">
        <v>964</v>
      </c>
      <c r="N95" t="s">
        <v>1138</v>
      </c>
      <c r="O95" t="s">
        <v>1461</v>
      </c>
      <c r="P95" t="s">
        <v>1139</v>
      </c>
      <c r="Q95">
        <v>0.3</v>
      </c>
      <c r="R95" t="s">
        <v>1464</v>
      </c>
      <c r="U95">
        <v>40</v>
      </c>
      <c r="V95" t="s">
        <v>1463</v>
      </c>
      <c r="X95">
        <v>0.3</v>
      </c>
      <c r="Y95" t="s">
        <v>1464</v>
      </c>
      <c r="AA95" t="s">
        <v>1465</v>
      </c>
    </row>
    <row r="96" spans="1:27" ht="14.25">
      <c r="A96" s="1" t="s">
        <v>884</v>
      </c>
      <c r="B96" t="s">
        <v>885</v>
      </c>
      <c r="C96" t="s">
        <v>885</v>
      </c>
      <c r="D96" t="s">
        <v>886</v>
      </c>
      <c r="E96" t="s">
        <v>887</v>
      </c>
      <c r="F96" s="2">
        <v>35873</v>
      </c>
      <c r="H96" t="s">
        <v>888</v>
      </c>
      <c r="I96">
        <v>13.22</v>
      </c>
      <c r="J96" t="s">
        <v>889</v>
      </c>
      <c r="K96">
        <v>0</v>
      </c>
      <c r="M96" t="s">
        <v>890</v>
      </c>
      <c r="N96" t="s">
        <v>1138</v>
      </c>
      <c r="O96" t="s">
        <v>1468</v>
      </c>
      <c r="Q96">
        <v>37.96</v>
      </c>
      <c r="R96" t="s">
        <v>1503</v>
      </c>
      <c r="T96">
        <v>0</v>
      </c>
      <c r="U96">
        <v>46.64</v>
      </c>
      <c r="V96" t="s">
        <v>1503</v>
      </c>
      <c r="X96">
        <v>0</v>
      </c>
      <c r="AA96" t="s">
        <v>1465</v>
      </c>
    </row>
    <row r="97" spans="1:27" ht="14.25">
      <c r="A97" s="1" t="s">
        <v>749</v>
      </c>
      <c r="B97" t="s">
        <v>750</v>
      </c>
      <c r="C97" t="s">
        <v>750</v>
      </c>
      <c r="D97" t="s">
        <v>751</v>
      </c>
      <c r="E97" t="s">
        <v>752</v>
      </c>
      <c r="F97" s="2">
        <v>35985</v>
      </c>
      <c r="G97" t="s">
        <v>753</v>
      </c>
      <c r="H97" t="s">
        <v>891</v>
      </c>
      <c r="I97">
        <v>13.22</v>
      </c>
      <c r="J97" t="s">
        <v>889</v>
      </c>
      <c r="K97">
        <v>13</v>
      </c>
      <c r="L97" t="s">
        <v>1458</v>
      </c>
      <c r="N97" t="s">
        <v>1138</v>
      </c>
      <c r="O97" t="s">
        <v>1468</v>
      </c>
      <c r="Q97">
        <v>4</v>
      </c>
      <c r="R97" t="s">
        <v>1503</v>
      </c>
      <c r="X97">
        <v>0.31</v>
      </c>
      <c r="Y97" t="s">
        <v>1464</v>
      </c>
      <c r="AA97" t="s">
        <v>1465</v>
      </c>
    </row>
    <row r="98" spans="1:27" ht="14.25">
      <c r="A98" s="1" t="s">
        <v>1582</v>
      </c>
      <c r="B98" t="s">
        <v>1583</v>
      </c>
      <c r="C98" t="s">
        <v>1584</v>
      </c>
      <c r="D98" t="s">
        <v>926</v>
      </c>
      <c r="E98" t="s">
        <v>927</v>
      </c>
      <c r="F98" s="2">
        <v>36196</v>
      </c>
      <c r="G98" t="s">
        <v>1585</v>
      </c>
      <c r="H98" t="s">
        <v>1586</v>
      </c>
      <c r="I98">
        <v>13.22</v>
      </c>
      <c r="J98" t="s">
        <v>929</v>
      </c>
      <c r="K98">
        <v>1.05</v>
      </c>
      <c r="L98" t="s">
        <v>1464</v>
      </c>
      <c r="M98" t="s">
        <v>1587</v>
      </c>
      <c r="N98" t="s">
        <v>1138</v>
      </c>
      <c r="O98" t="s">
        <v>1461</v>
      </c>
      <c r="P98" t="s">
        <v>1140</v>
      </c>
      <c r="Q98">
        <v>500</v>
      </c>
      <c r="R98" t="s">
        <v>1141</v>
      </c>
      <c r="S98" t="s">
        <v>1142</v>
      </c>
      <c r="X98">
        <v>2.71</v>
      </c>
      <c r="Y98" t="s">
        <v>1464</v>
      </c>
      <c r="Z98" t="s">
        <v>1143</v>
      </c>
      <c r="AA98" t="s">
        <v>1144</v>
      </c>
    </row>
    <row r="99" spans="1:27" ht="14.25">
      <c r="A99" s="1" t="s">
        <v>1582</v>
      </c>
      <c r="B99" t="s">
        <v>1583</v>
      </c>
      <c r="C99" t="s">
        <v>1584</v>
      </c>
      <c r="D99" t="s">
        <v>926</v>
      </c>
      <c r="E99" t="s">
        <v>927</v>
      </c>
      <c r="F99" s="2">
        <v>36196</v>
      </c>
      <c r="G99" t="s">
        <v>1585</v>
      </c>
      <c r="H99" t="s">
        <v>1589</v>
      </c>
      <c r="I99">
        <v>13.22</v>
      </c>
      <c r="J99" t="s">
        <v>929</v>
      </c>
      <c r="K99">
        <v>1</v>
      </c>
      <c r="L99" t="s">
        <v>1458</v>
      </c>
      <c r="M99" t="s">
        <v>1590</v>
      </c>
      <c r="N99" t="s">
        <v>1138</v>
      </c>
      <c r="O99" t="s">
        <v>1461</v>
      </c>
      <c r="P99" t="s">
        <v>1145</v>
      </c>
      <c r="Q99">
        <v>500</v>
      </c>
      <c r="R99" t="s">
        <v>1141</v>
      </c>
      <c r="S99" t="s">
        <v>1592</v>
      </c>
      <c r="X99">
        <v>2.71</v>
      </c>
      <c r="Y99" t="s">
        <v>1464</v>
      </c>
      <c r="Z99" t="s">
        <v>1143</v>
      </c>
      <c r="AA99" t="s">
        <v>1465</v>
      </c>
    </row>
    <row r="100" spans="1:27" ht="14.25">
      <c r="A100" s="1" t="s">
        <v>1582</v>
      </c>
      <c r="B100" t="s">
        <v>1583</v>
      </c>
      <c r="C100" t="s">
        <v>1584</v>
      </c>
      <c r="D100" t="s">
        <v>926</v>
      </c>
      <c r="E100" t="s">
        <v>927</v>
      </c>
      <c r="F100" s="2">
        <v>36196</v>
      </c>
      <c r="G100" t="s">
        <v>1585</v>
      </c>
      <c r="H100" t="s">
        <v>1593</v>
      </c>
      <c r="I100">
        <v>13.22</v>
      </c>
      <c r="J100" t="s">
        <v>929</v>
      </c>
      <c r="K100">
        <v>13</v>
      </c>
      <c r="L100" t="s">
        <v>1458</v>
      </c>
      <c r="M100" t="s">
        <v>1594</v>
      </c>
      <c r="N100" t="s">
        <v>1138</v>
      </c>
      <c r="O100" t="s">
        <v>1461</v>
      </c>
      <c r="P100" t="s">
        <v>1146</v>
      </c>
      <c r="Q100">
        <v>500</v>
      </c>
      <c r="R100" t="s">
        <v>1141</v>
      </c>
      <c r="S100" t="s">
        <v>1592</v>
      </c>
      <c r="X100">
        <v>2.71</v>
      </c>
      <c r="Y100" t="s">
        <v>1464</v>
      </c>
      <c r="Z100" t="s">
        <v>1143</v>
      </c>
      <c r="AA100" t="s">
        <v>1465</v>
      </c>
    </row>
    <row r="101" spans="1:27" ht="14.25">
      <c r="A101" s="1" t="s">
        <v>1582</v>
      </c>
      <c r="B101" t="s">
        <v>1583</v>
      </c>
      <c r="C101" t="s">
        <v>1584</v>
      </c>
      <c r="D101" t="s">
        <v>926</v>
      </c>
      <c r="E101" t="s">
        <v>927</v>
      </c>
      <c r="F101" s="2">
        <v>36196</v>
      </c>
      <c r="G101" t="s">
        <v>1585</v>
      </c>
      <c r="H101" t="s">
        <v>1595</v>
      </c>
      <c r="I101">
        <v>13.22</v>
      </c>
      <c r="J101" t="s">
        <v>929</v>
      </c>
      <c r="K101">
        <v>6.3</v>
      </c>
      <c r="L101" t="s">
        <v>1458</v>
      </c>
      <c r="M101" t="s">
        <v>1596</v>
      </c>
      <c r="N101" t="s">
        <v>1138</v>
      </c>
      <c r="O101" t="s">
        <v>1461</v>
      </c>
      <c r="P101" t="s">
        <v>1140</v>
      </c>
      <c r="Q101">
        <v>500</v>
      </c>
      <c r="R101" t="s">
        <v>1141</v>
      </c>
      <c r="S101" t="s">
        <v>1588</v>
      </c>
      <c r="X101">
        <v>2.71</v>
      </c>
      <c r="Y101" t="s">
        <v>1464</v>
      </c>
      <c r="Z101" t="s">
        <v>1143</v>
      </c>
      <c r="AA101" t="s">
        <v>1147</v>
      </c>
    </row>
    <row r="102" spans="1:27" ht="14.25">
      <c r="A102" s="1" t="s">
        <v>1582</v>
      </c>
      <c r="B102" t="s">
        <v>1583</v>
      </c>
      <c r="C102" t="s">
        <v>1584</v>
      </c>
      <c r="D102" t="s">
        <v>926</v>
      </c>
      <c r="E102" t="s">
        <v>927</v>
      </c>
      <c r="F102" s="2">
        <v>36196</v>
      </c>
      <c r="G102" t="s">
        <v>1585</v>
      </c>
      <c r="H102" t="s">
        <v>1599</v>
      </c>
      <c r="I102">
        <v>13.22</v>
      </c>
      <c r="J102" t="s">
        <v>929</v>
      </c>
      <c r="K102">
        <v>3.5</v>
      </c>
      <c r="L102" t="s">
        <v>1458</v>
      </c>
      <c r="M102" t="s">
        <v>1600</v>
      </c>
      <c r="N102" t="s">
        <v>1138</v>
      </c>
      <c r="O102" t="s">
        <v>1461</v>
      </c>
      <c r="P102" t="s">
        <v>1148</v>
      </c>
      <c r="Q102">
        <v>500</v>
      </c>
      <c r="R102" t="s">
        <v>1141</v>
      </c>
      <c r="S102" t="s">
        <v>1588</v>
      </c>
      <c r="X102">
        <v>2.71</v>
      </c>
      <c r="Y102" t="s">
        <v>1464</v>
      </c>
      <c r="Z102" t="s">
        <v>1143</v>
      </c>
      <c r="AA102" t="s">
        <v>1149</v>
      </c>
    </row>
    <row r="103" spans="1:27" ht="14.25">
      <c r="A103" s="1" t="s">
        <v>1582</v>
      </c>
      <c r="B103" t="s">
        <v>1583</v>
      </c>
      <c r="C103" t="s">
        <v>1584</v>
      </c>
      <c r="D103" t="s">
        <v>926</v>
      </c>
      <c r="E103" t="s">
        <v>927</v>
      </c>
      <c r="F103" s="2">
        <v>36196</v>
      </c>
      <c r="G103" t="s">
        <v>1585</v>
      </c>
      <c r="H103" t="s">
        <v>1602</v>
      </c>
      <c r="I103">
        <v>13.22</v>
      </c>
      <c r="J103" t="s">
        <v>929</v>
      </c>
      <c r="K103">
        <v>4.2</v>
      </c>
      <c r="L103" t="s">
        <v>1458</v>
      </c>
      <c r="M103" t="s">
        <v>1603</v>
      </c>
      <c r="N103" t="s">
        <v>1138</v>
      </c>
      <c r="O103" t="s">
        <v>1461</v>
      </c>
      <c r="P103" t="s">
        <v>1140</v>
      </c>
      <c r="Q103">
        <v>500</v>
      </c>
      <c r="R103" t="s">
        <v>1141</v>
      </c>
      <c r="S103" t="s">
        <v>1588</v>
      </c>
      <c r="X103">
        <v>2.71</v>
      </c>
      <c r="Y103" t="s">
        <v>1464</v>
      </c>
      <c r="Z103" t="s">
        <v>1143</v>
      </c>
      <c r="AA103" t="s">
        <v>1150</v>
      </c>
    </row>
    <row r="104" spans="1:27" ht="14.25">
      <c r="A104" s="1" t="s">
        <v>1582</v>
      </c>
      <c r="B104" t="s">
        <v>1583</v>
      </c>
      <c r="C104" t="s">
        <v>1584</v>
      </c>
      <c r="D104" t="s">
        <v>926</v>
      </c>
      <c r="E104" t="s">
        <v>927</v>
      </c>
      <c r="F104" s="2">
        <v>36196</v>
      </c>
      <c r="G104" t="s">
        <v>1585</v>
      </c>
      <c r="H104" t="s">
        <v>1604</v>
      </c>
      <c r="I104">
        <v>13.22</v>
      </c>
      <c r="J104" t="s">
        <v>929</v>
      </c>
      <c r="K104">
        <v>4</v>
      </c>
      <c r="L104" t="s">
        <v>1458</v>
      </c>
      <c r="M104" t="s">
        <v>1605</v>
      </c>
      <c r="N104" t="s">
        <v>1138</v>
      </c>
      <c r="O104" t="s">
        <v>1461</v>
      </c>
      <c r="P104" t="s">
        <v>1140</v>
      </c>
      <c r="Q104">
        <v>500</v>
      </c>
      <c r="R104" t="s">
        <v>1141</v>
      </c>
      <c r="S104" t="s">
        <v>1588</v>
      </c>
      <c r="X104">
        <v>2.71</v>
      </c>
      <c r="Y104" t="s">
        <v>1464</v>
      </c>
      <c r="Z104" t="s">
        <v>1151</v>
      </c>
      <c r="AA104" t="s">
        <v>1152</v>
      </c>
    </row>
    <row r="105" spans="1:27" ht="14.25">
      <c r="A105" s="1" t="s">
        <v>1582</v>
      </c>
      <c r="B105" t="s">
        <v>1583</v>
      </c>
      <c r="C105" t="s">
        <v>1584</v>
      </c>
      <c r="D105" t="s">
        <v>926</v>
      </c>
      <c r="E105" t="s">
        <v>927</v>
      </c>
      <c r="F105" s="2">
        <v>36196</v>
      </c>
      <c r="G105" t="s">
        <v>1585</v>
      </c>
      <c r="H105" t="s">
        <v>1606</v>
      </c>
      <c r="I105">
        <v>13.22</v>
      </c>
      <c r="J105" t="s">
        <v>929</v>
      </c>
      <c r="K105">
        <v>35</v>
      </c>
      <c r="L105" t="s">
        <v>1458</v>
      </c>
      <c r="M105" t="s">
        <v>1607</v>
      </c>
      <c r="N105" t="s">
        <v>1138</v>
      </c>
      <c r="O105" t="s">
        <v>1461</v>
      </c>
      <c r="P105" t="s">
        <v>1140</v>
      </c>
      <c r="Q105">
        <v>500</v>
      </c>
      <c r="R105" t="s">
        <v>1141</v>
      </c>
      <c r="S105" t="s">
        <v>1592</v>
      </c>
      <c r="X105">
        <v>2.71</v>
      </c>
      <c r="Y105" t="s">
        <v>1464</v>
      </c>
      <c r="Z105" t="s">
        <v>1143</v>
      </c>
      <c r="AA105" t="s">
        <v>1153</v>
      </c>
    </row>
    <row r="106" spans="1:27" ht="14.25">
      <c r="A106" s="1" t="s">
        <v>1582</v>
      </c>
      <c r="B106" t="s">
        <v>1583</v>
      </c>
      <c r="C106" t="s">
        <v>1584</v>
      </c>
      <c r="D106" t="s">
        <v>926</v>
      </c>
      <c r="E106" t="s">
        <v>927</v>
      </c>
      <c r="F106" s="2">
        <v>36196</v>
      </c>
      <c r="G106" t="s">
        <v>1585</v>
      </c>
      <c r="H106" t="s">
        <v>1608</v>
      </c>
      <c r="I106">
        <v>13.22</v>
      </c>
      <c r="J106" t="s">
        <v>929</v>
      </c>
      <c r="K106">
        <v>2</v>
      </c>
      <c r="L106" t="s">
        <v>1458</v>
      </c>
      <c r="M106" t="s">
        <v>1609</v>
      </c>
      <c r="N106" t="s">
        <v>1138</v>
      </c>
      <c r="O106" t="s">
        <v>1461</v>
      </c>
      <c r="P106" t="s">
        <v>1140</v>
      </c>
      <c r="Q106">
        <v>500</v>
      </c>
      <c r="R106" t="s">
        <v>1141</v>
      </c>
      <c r="S106" t="s">
        <v>1588</v>
      </c>
      <c r="X106">
        <v>2.71</v>
      </c>
      <c r="Y106" t="s">
        <v>1464</v>
      </c>
      <c r="Z106" t="s">
        <v>1143</v>
      </c>
      <c r="AA106" t="s">
        <v>1154</v>
      </c>
    </row>
    <row r="107" spans="1:27" ht="14.25">
      <c r="A107" s="1" t="s">
        <v>1582</v>
      </c>
      <c r="B107" t="s">
        <v>1583</v>
      </c>
      <c r="C107" t="s">
        <v>1584</v>
      </c>
      <c r="D107" t="s">
        <v>926</v>
      </c>
      <c r="E107" t="s">
        <v>927</v>
      </c>
      <c r="F107" s="2">
        <v>36196</v>
      </c>
      <c r="G107" t="s">
        <v>1585</v>
      </c>
      <c r="H107" t="s">
        <v>1610</v>
      </c>
      <c r="I107">
        <v>13.22</v>
      </c>
      <c r="J107" t="s">
        <v>929</v>
      </c>
      <c r="K107">
        <v>20</v>
      </c>
      <c r="L107" t="s">
        <v>1458</v>
      </c>
      <c r="M107" t="s">
        <v>1611</v>
      </c>
      <c r="N107" t="s">
        <v>1138</v>
      </c>
      <c r="O107" t="s">
        <v>1461</v>
      </c>
      <c r="P107" t="s">
        <v>1140</v>
      </c>
      <c r="Q107">
        <v>500</v>
      </c>
      <c r="R107" t="s">
        <v>1141</v>
      </c>
      <c r="S107" t="s">
        <v>1588</v>
      </c>
      <c r="X107">
        <v>2.71</v>
      </c>
      <c r="Y107" t="s">
        <v>1464</v>
      </c>
      <c r="Z107" t="s">
        <v>1143</v>
      </c>
      <c r="AA107" t="s">
        <v>1153</v>
      </c>
    </row>
    <row r="108" spans="1:27" ht="14.25">
      <c r="A108" s="1" t="s">
        <v>894</v>
      </c>
      <c r="B108" t="s">
        <v>895</v>
      </c>
      <c r="C108" t="s">
        <v>895</v>
      </c>
      <c r="D108" t="s">
        <v>896</v>
      </c>
      <c r="E108" t="s">
        <v>897</v>
      </c>
      <c r="F108" s="2">
        <v>36231</v>
      </c>
      <c r="H108" t="s">
        <v>762</v>
      </c>
      <c r="I108">
        <v>13.21</v>
      </c>
      <c r="J108" t="s">
        <v>898</v>
      </c>
      <c r="K108">
        <v>656.7</v>
      </c>
      <c r="L108" t="s">
        <v>899</v>
      </c>
      <c r="M108" t="s">
        <v>900</v>
      </c>
      <c r="N108" t="s">
        <v>1138</v>
      </c>
      <c r="O108" t="s">
        <v>1461</v>
      </c>
      <c r="P108" t="s">
        <v>1612</v>
      </c>
      <c r="Q108">
        <v>0.52</v>
      </c>
      <c r="R108" t="s">
        <v>1464</v>
      </c>
      <c r="T108">
        <v>0</v>
      </c>
      <c r="U108">
        <v>51.2</v>
      </c>
      <c r="V108" t="s">
        <v>1503</v>
      </c>
      <c r="X108">
        <v>0</v>
      </c>
      <c r="AA108" t="s">
        <v>1465</v>
      </c>
    </row>
    <row r="109" spans="1:27" ht="14.25">
      <c r="A109" s="1" t="s">
        <v>846</v>
      </c>
      <c r="B109" t="s">
        <v>847</v>
      </c>
      <c r="C109" t="s">
        <v>848</v>
      </c>
      <c r="D109" t="s">
        <v>849</v>
      </c>
      <c r="E109" t="s">
        <v>850</v>
      </c>
      <c r="F109" s="2">
        <v>36703</v>
      </c>
      <c r="G109" t="s">
        <v>851</v>
      </c>
      <c r="H109" t="s">
        <v>852</v>
      </c>
      <c r="I109">
        <v>13.22</v>
      </c>
      <c r="J109" t="s">
        <v>853</v>
      </c>
      <c r="K109">
        <v>29976</v>
      </c>
      <c r="L109" t="s">
        <v>854</v>
      </c>
      <c r="M109" t="s">
        <v>855</v>
      </c>
      <c r="N109" t="s">
        <v>1138</v>
      </c>
      <c r="O109" t="s">
        <v>1461</v>
      </c>
      <c r="P109" t="s">
        <v>1155</v>
      </c>
      <c r="Q109">
        <v>1295</v>
      </c>
      <c r="R109" t="s">
        <v>857</v>
      </c>
      <c r="S109" t="s">
        <v>1543</v>
      </c>
      <c r="U109">
        <v>213</v>
      </c>
      <c r="V109" t="s">
        <v>1463</v>
      </c>
      <c r="W109" t="s">
        <v>1543</v>
      </c>
      <c r="X109">
        <v>0.31</v>
      </c>
      <c r="Y109" t="s">
        <v>1464</v>
      </c>
      <c r="Z109" t="s">
        <v>1543</v>
      </c>
      <c r="AA109" t="s">
        <v>1156</v>
      </c>
    </row>
    <row r="110" spans="1:27" ht="14.25">
      <c r="A110" s="1" t="s">
        <v>858</v>
      </c>
      <c r="B110" t="s">
        <v>859</v>
      </c>
      <c r="C110" t="s">
        <v>860</v>
      </c>
      <c r="D110" t="s">
        <v>849</v>
      </c>
      <c r="E110" t="s">
        <v>861</v>
      </c>
      <c r="F110" s="2">
        <v>36703</v>
      </c>
      <c r="G110" t="s">
        <v>862</v>
      </c>
      <c r="H110" t="s">
        <v>863</v>
      </c>
      <c r="I110">
        <v>13.22</v>
      </c>
      <c r="J110" t="s">
        <v>864</v>
      </c>
      <c r="K110">
        <v>36.4</v>
      </c>
      <c r="L110" t="s">
        <v>1458</v>
      </c>
      <c r="M110" t="s">
        <v>865</v>
      </c>
      <c r="N110" t="s">
        <v>1138</v>
      </c>
      <c r="O110" t="s">
        <v>1461</v>
      </c>
      <c r="P110" t="s">
        <v>1157</v>
      </c>
      <c r="Q110">
        <v>1295</v>
      </c>
      <c r="R110" t="s">
        <v>857</v>
      </c>
      <c r="U110">
        <v>213</v>
      </c>
      <c r="V110" t="s">
        <v>1463</v>
      </c>
      <c r="X110">
        <v>1.5</v>
      </c>
      <c r="Y110" t="s">
        <v>1464</v>
      </c>
      <c r="AA110" t="s">
        <v>1465</v>
      </c>
    </row>
    <row r="111" spans="1:27" ht="14.25">
      <c r="A111" s="1" t="s">
        <v>858</v>
      </c>
      <c r="B111" t="s">
        <v>859</v>
      </c>
      <c r="C111" t="s">
        <v>860</v>
      </c>
      <c r="D111" t="s">
        <v>849</v>
      </c>
      <c r="E111" t="s">
        <v>861</v>
      </c>
      <c r="F111" s="2">
        <v>36703</v>
      </c>
      <c r="G111" t="s">
        <v>862</v>
      </c>
      <c r="H111" t="s">
        <v>867</v>
      </c>
      <c r="I111">
        <v>13.22</v>
      </c>
      <c r="J111" t="s">
        <v>864</v>
      </c>
      <c r="K111">
        <v>29.3</v>
      </c>
      <c r="L111" t="s">
        <v>1458</v>
      </c>
      <c r="M111" t="s">
        <v>865</v>
      </c>
      <c r="N111" t="s">
        <v>1138</v>
      </c>
      <c r="O111" t="s">
        <v>1461</v>
      </c>
      <c r="P111" t="s">
        <v>1158</v>
      </c>
      <c r="Q111">
        <v>1295</v>
      </c>
      <c r="R111" t="s">
        <v>857</v>
      </c>
      <c r="U111">
        <v>213</v>
      </c>
      <c r="V111" t="s">
        <v>1463</v>
      </c>
      <c r="X111">
        <v>1.8</v>
      </c>
      <c r="Y111" t="s">
        <v>1464</v>
      </c>
      <c r="AA111" t="s">
        <v>1465</v>
      </c>
    </row>
    <row r="112" spans="1:27" ht="14.25">
      <c r="A112" s="1" t="s">
        <v>1128</v>
      </c>
      <c r="B112" t="s">
        <v>1129</v>
      </c>
      <c r="C112" t="s">
        <v>1130</v>
      </c>
      <c r="D112" t="s">
        <v>926</v>
      </c>
      <c r="E112" t="s">
        <v>927</v>
      </c>
      <c r="F112" s="2">
        <v>36754</v>
      </c>
      <c r="G112" t="s">
        <v>1131</v>
      </c>
      <c r="H112" t="s">
        <v>1132</v>
      </c>
      <c r="I112">
        <v>13.22</v>
      </c>
      <c r="J112" t="s">
        <v>929</v>
      </c>
      <c r="K112">
        <v>10</v>
      </c>
      <c r="L112" t="s">
        <v>1458</v>
      </c>
      <c r="M112" t="s">
        <v>1133</v>
      </c>
      <c r="N112" t="s">
        <v>1138</v>
      </c>
      <c r="O112" t="s">
        <v>1461</v>
      </c>
      <c r="P112" t="s">
        <v>1159</v>
      </c>
      <c r="S112" t="s">
        <v>931</v>
      </c>
      <c r="AA112" t="s">
        <v>1160</v>
      </c>
    </row>
    <row r="113" spans="1:27" ht="14.25">
      <c r="A113" s="1" t="s">
        <v>1614</v>
      </c>
      <c r="B113" t="s">
        <v>1615</v>
      </c>
      <c r="C113" t="s">
        <v>1616</v>
      </c>
      <c r="D113" t="s">
        <v>926</v>
      </c>
      <c r="E113" t="s">
        <v>927</v>
      </c>
      <c r="F113" s="2">
        <v>36978</v>
      </c>
      <c r="G113" t="s">
        <v>1617</v>
      </c>
      <c r="H113" t="s">
        <v>1618</v>
      </c>
      <c r="I113">
        <v>13.29</v>
      </c>
      <c r="J113" t="s">
        <v>1619</v>
      </c>
      <c r="K113">
        <v>400</v>
      </c>
      <c r="L113" t="s">
        <v>1620</v>
      </c>
      <c r="M113" t="s">
        <v>1621</v>
      </c>
      <c r="N113" t="s">
        <v>1138</v>
      </c>
      <c r="O113" t="s">
        <v>1461</v>
      </c>
      <c r="P113" t="s">
        <v>1161</v>
      </c>
      <c r="Q113">
        <v>500</v>
      </c>
      <c r="R113" t="s">
        <v>1141</v>
      </c>
      <c r="S113" t="s">
        <v>2907</v>
      </c>
      <c r="X113">
        <v>2.7</v>
      </c>
      <c r="Y113" t="s">
        <v>1464</v>
      </c>
      <c r="Z113" t="s">
        <v>1162</v>
      </c>
      <c r="AA113" t="s">
        <v>1465</v>
      </c>
    </row>
    <row r="114" spans="1:27" ht="14.25">
      <c r="A114" s="1" t="s">
        <v>1614</v>
      </c>
      <c r="B114" t="s">
        <v>1615</v>
      </c>
      <c r="C114" t="s">
        <v>1616</v>
      </c>
      <c r="D114" t="s">
        <v>926</v>
      </c>
      <c r="E114" t="s">
        <v>927</v>
      </c>
      <c r="F114" s="2">
        <v>36978</v>
      </c>
      <c r="G114" t="s">
        <v>1617</v>
      </c>
      <c r="H114" t="s">
        <v>1623</v>
      </c>
      <c r="I114">
        <v>13.29</v>
      </c>
      <c r="J114" t="s">
        <v>1619</v>
      </c>
      <c r="K114">
        <v>400</v>
      </c>
      <c r="L114" t="s">
        <v>1624</v>
      </c>
      <c r="M114" t="s">
        <v>2902</v>
      </c>
      <c r="N114" t="s">
        <v>1138</v>
      </c>
      <c r="O114" t="s">
        <v>1461</v>
      </c>
      <c r="P114" t="s">
        <v>1163</v>
      </c>
      <c r="Q114">
        <v>500</v>
      </c>
      <c r="R114" t="s">
        <v>1141</v>
      </c>
      <c r="S114" t="s">
        <v>2903</v>
      </c>
      <c r="X114">
        <v>2.7</v>
      </c>
      <c r="Y114" t="s">
        <v>1464</v>
      </c>
      <c r="Z114" t="s">
        <v>566</v>
      </c>
      <c r="AA114" t="s">
        <v>1465</v>
      </c>
    </row>
    <row r="115" spans="1:27" ht="14.25">
      <c r="A115" s="1" t="s">
        <v>1614</v>
      </c>
      <c r="B115" t="s">
        <v>1615</v>
      </c>
      <c r="C115" t="s">
        <v>1616</v>
      </c>
      <c r="D115" t="s">
        <v>926</v>
      </c>
      <c r="E115" t="s">
        <v>927</v>
      </c>
      <c r="F115" s="2">
        <v>36978</v>
      </c>
      <c r="G115" t="s">
        <v>1617</v>
      </c>
      <c r="H115" t="s">
        <v>2905</v>
      </c>
      <c r="I115">
        <v>13.29</v>
      </c>
      <c r="J115" t="s">
        <v>1619</v>
      </c>
      <c r="K115">
        <v>200</v>
      </c>
      <c r="L115" t="s">
        <v>1620</v>
      </c>
      <c r="M115" t="s">
        <v>2906</v>
      </c>
      <c r="N115" t="s">
        <v>1138</v>
      </c>
      <c r="O115" t="s">
        <v>1461</v>
      </c>
      <c r="P115" t="s">
        <v>1163</v>
      </c>
      <c r="Q115">
        <v>500</v>
      </c>
      <c r="R115" t="s">
        <v>1141</v>
      </c>
      <c r="S115" t="s">
        <v>2907</v>
      </c>
      <c r="X115">
        <v>2.7</v>
      </c>
      <c r="Y115" t="s">
        <v>1464</v>
      </c>
      <c r="Z115" t="s">
        <v>1162</v>
      </c>
      <c r="AA115" t="s">
        <v>1465</v>
      </c>
    </row>
    <row r="116" spans="1:27" ht="14.25">
      <c r="A116" s="1" t="s">
        <v>1614</v>
      </c>
      <c r="B116" t="s">
        <v>1615</v>
      </c>
      <c r="C116" t="s">
        <v>1616</v>
      </c>
      <c r="D116" t="s">
        <v>926</v>
      </c>
      <c r="E116" t="s">
        <v>927</v>
      </c>
      <c r="F116" s="2">
        <v>36978</v>
      </c>
      <c r="G116" t="s">
        <v>1617</v>
      </c>
      <c r="H116" t="s">
        <v>2908</v>
      </c>
      <c r="I116">
        <v>13.29</v>
      </c>
      <c r="K116">
        <v>24.1</v>
      </c>
      <c r="L116" t="s">
        <v>2909</v>
      </c>
      <c r="M116" t="s">
        <v>1102</v>
      </c>
      <c r="N116" t="s">
        <v>1138</v>
      </c>
      <c r="O116" t="s">
        <v>1461</v>
      </c>
      <c r="P116" t="s">
        <v>1163</v>
      </c>
      <c r="Q116">
        <v>500</v>
      </c>
      <c r="R116" t="s">
        <v>1141</v>
      </c>
      <c r="S116" t="s">
        <v>2907</v>
      </c>
      <c r="X116">
        <v>2.7</v>
      </c>
      <c r="Y116" t="s">
        <v>1464</v>
      </c>
      <c r="Z116" t="s">
        <v>1162</v>
      </c>
      <c r="AA116" t="s">
        <v>1465</v>
      </c>
    </row>
    <row r="117" spans="1:27" ht="14.25">
      <c r="A117" s="1" t="s">
        <v>1614</v>
      </c>
      <c r="B117" t="s">
        <v>1615</v>
      </c>
      <c r="C117" t="s">
        <v>1616</v>
      </c>
      <c r="D117" t="s">
        <v>926</v>
      </c>
      <c r="E117" t="s">
        <v>927</v>
      </c>
      <c r="F117" s="2">
        <v>36978</v>
      </c>
      <c r="G117" t="s">
        <v>1617</v>
      </c>
      <c r="H117" t="s">
        <v>1103</v>
      </c>
      <c r="I117">
        <v>13.29</v>
      </c>
      <c r="K117">
        <v>6.3</v>
      </c>
      <c r="L117" t="s">
        <v>1458</v>
      </c>
      <c r="M117" t="s">
        <v>1104</v>
      </c>
      <c r="N117" t="s">
        <v>1138</v>
      </c>
      <c r="O117" t="s">
        <v>1461</v>
      </c>
      <c r="P117" t="s">
        <v>1163</v>
      </c>
      <c r="Q117">
        <v>500</v>
      </c>
      <c r="R117" t="s">
        <v>1141</v>
      </c>
      <c r="S117" t="s">
        <v>2903</v>
      </c>
      <c r="X117">
        <v>2.7</v>
      </c>
      <c r="Y117" t="s">
        <v>1464</v>
      </c>
      <c r="Z117" t="s">
        <v>566</v>
      </c>
      <c r="AA117" t="s">
        <v>1465</v>
      </c>
    </row>
    <row r="118" spans="1:27" ht="14.25">
      <c r="A118" s="1" t="s">
        <v>901</v>
      </c>
      <c r="B118" t="s">
        <v>902</v>
      </c>
      <c r="C118" t="s">
        <v>902</v>
      </c>
      <c r="D118" t="s">
        <v>871</v>
      </c>
      <c r="E118" t="s">
        <v>872</v>
      </c>
      <c r="F118" s="2">
        <v>37188</v>
      </c>
      <c r="G118" t="s">
        <v>903</v>
      </c>
      <c r="H118" t="s">
        <v>904</v>
      </c>
      <c r="I118">
        <v>13.22</v>
      </c>
      <c r="J118" t="s">
        <v>864</v>
      </c>
      <c r="K118">
        <v>99</v>
      </c>
      <c r="L118" t="s">
        <v>1458</v>
      </c>
      <c r="M118" t="s">
        <v>905</v>
      </c>
      <c r="N118" t="s">
        <v>1138</v>
      </c>
      <c r="O118" t="s">
        <v>1461</v>
      </c>
      <c r="P118" t="s">
        <v>1164</v>
      </c>
      <c r="Q118">
        <v>5.021</v>
      </c>
      <c r="R118" t="s">
        <v>1503</v>
      </c>
      <c r="U118">
        <v>1.807</v>
      </c>
      <c r="V118" t="s">
        <v>1463</v>
      </c>
      <c r="X118">
        <v>0.0507</v>
      </c>
      <c r="Y118" t="s">
        <v>1464</v>
      </c>
      <c r="AA118" t="s">
        <v>1465</v>
      </c>
    </row>
    <row r="119" spans="1:27" ht="14.25">
      <c r="A119" s="1" t="s">
        <v>901</v>
      </c>
      <c r="B119" t="s">
        <v>902</v>
      </c>
      <c r="C119" t="s">
        <v>902</v>
      </c>
      <c r="D119" t="s">
        <v>871</v>
      </c>
      <c r="E119" t="s">
        <v>872</v>
      </c>
      <c r="F119" s="2">
        <v>37188</v>
      </c>
      <c r="G119" t="s">
        <v>903</v>
      </c>
      <c r="H119" t="s">
        <v>904</v>
      </c>
      <c r="I119">
        <v>13.22</v>
      </c>
      <c r="J119" t="s">
        <v>864</v>
      </c>
      <c r="K119">
        <v>99</v>
      </c>
      <c r="L119" t="s">
        <v>1458</v>
      </c>
      <c r="M119" t="s">
        <v>905</v>
      </c>
      <c r="N119" t="s">
        <v>1138</v>
      </c>
      <c r="O119" t="s">
        <v>1461</v>
      </c>
      <c r="P119" t="s">
        <v>1164</v>
      </c>
      <c r="Q119">
        <v>5.021</v>
      </c>
      <c r="R119" t="s">
        <v>1503</v>
      </c>
      <c r="U119">
        <v>1.807</v>
      </c>
      <c r="V119" t="s">
        <v>1463</v>
      </c>
      <c r="X119">
        <v>0.0507</v>
      </c>
      <c r="Y119" t="s">
        <v>1464</v>
      </c>
      <c r="AA119" t="s">
        <v>1465</v>
      </c>
    </row>
    <row r="120" spans="1:27" ht="14.25">
      <c r="A120" s="1" t="s">
        <v>907</v>
      </c>
      <c r="B120" t="s">
        <v>908</v>
      </c>
      <c r="C120" t="s">
        <v>908</v>
      </c>
      <c r="D120" t="s">
        <v>909</v>
      </c>
      <c r="E120" t="s">
        <v>591</v>
      </c>
      <c r="F120" s="2">
        <v>37224</v>
      </c>
      <c r="G120" t="s">
        <v>910</v>
      </c>
      <c r="H120" t="s">
        <v>911</v>
      </c>
      <c r="I120">
        <v>13.22</v>
      </c>
      <c r="J120" t="s">
        <v>912</v>
      </c>
      <c r="K120">
        <v>91.2</v>
      </c>
      <c r="L120" t="s">
        <v>1458</v>
      </c>
      <c r="M120" t="s">
        <v>913</v>
      </c>
      <c r="N120" t="s">
        <v>1138</v>
      </c>
      <c r="O120" t="s">
        <v>1468</v>
      </c>
      <c r="Q120">
        <v>18.2</v>
      </c>
      <c r="R120" t="s">
        <v>1503</v>
      </c>
      <c r="U120">
        <v>26.2</v>
      </c>
      <c r="V120" t="s">
        <v>1463</v>
      </c>
      <c r="X120">
        <v>0.21</v>
      </c>
      <c r="Y120" t="s">
        <v>1464</v>
      </c>
      <c r="Z120" t="s">
        <v>1482</v>
      </c>
      <c r="AA120" t="s">
        <v>1165</v>
      </c>
    </row>
    <row r="121" spans="1:27" ht="14.25">
      <c r="A121" s="1" t="s">
        <v>907</v>
      </c>
      <c r="B121" t="s">
        <v>908</v>
      </c>
      <c r="C121" t="s">
        <v>908</v>
      </c>
      <c r="D121" t="s">
        <v>909</v>
      </c>
      <c r="E121" t="s">
        <v>591</v>
      </c>
      <c r="F121" s="2">
        <v>37224</v>
      </c>
      <c r="G121" t="s">
        <v>910</v>
      </c>
      <c r="H121" t="s">
        <v>911</v>
      </c>
      <c r="I121">
        <v>13.22</v>
      </c>
      <c r="J121" t="s">
        <v>912</v>
      </c>
      <c r="K121">
        <v>91.2</v>
      </c>
      <c r="L121" t="s">
        <v>1458</v>
      </c>
      <c r="M121" t="s">
        <v>913</v>
      </c>
      <c r="N121" t="s">
        <v>1138</v>
      </c>
      <c r="O121" t="s">
        <v>1468</v>
      </c>
      <c r="Q121">
        <v>18.2</v>
      </c>
      <c r="R121" t="s">
        <v>1503</v>
      </c>
      <c r="U121">
        <v>26.2</v>
      </c>
      <c r="V121" t="s">
        <v>1463</v>
      </c>
      <c r="X121">
        <v>0.21</v>
      </c>
      <c r="Y121" t="s">
        <v>1464</v>
      </c>
      <c r="Z121" t="s">
        <v>1482</v>
      </c>
      <c r="AA121" t="s">
        <v>1165</v>
      </c>
    </row>
    <row r="122" spans="1:27" ht="14.25">
      <c r="A122" s="1" t="s">
        <v>978</v>
      </c>
      <c r="B122" t="s">
        <v>979</v>
      </c>
      <c r="C122" t="s">
        <v>980</v>
      </c>
      <c r="D122" t="s">
        <v>1510</v>
      </c>
      <c r="E122" t="s">
        <v>1511</v>
      </c>
      <c r="F122" s="2">
        <v>37398</v>
      </c>
      <c r="G122" t="s">
        <v>981</v>
      </c>
      <c r="H122" t="s">
        <v>982</v>
      </c>
      <c r="I122">
        <v>13.29</v>
      </c>
      <c r="J122" t="s">
        <v>983</v>
      </c>
      <c r="K122">
        <v>15</v>
      </c>
      <c r="L122" t="s">
        <v>1458</v>
      </c>
      <c r="N122" t="s">
        <v>1138</v>
      </c>
      <c r="O122" t="s">
        <v>1461</v>
      </c>
      <c r="P122" t="s">
        <v>1166</v>
      </c>
      <c r="Q122">
        <v>166.17</v>
      </c>
      <c r="R122" t="s">
        <v>1503</v>
      </c>
      <c r="S122" t="s">
        <v>1517</v>
      </c>
      <c r="X122">
        <v>11.1</v>
      </c>
      <c r="Y122" t="s">
        <v>1464</v>
      </c>
      <c r="Z122" t="s">
        <v>984</v>
      </c>
      <c r="AA122" t="s">
        <v>1167</v>
      </c>
    </row>
    <row r="123" spans="1:27" ht="14.25">
      <c r="A123" s="1" t="s">
        <v>915</v>
      </c>
      <c r="B123" t="s">
        <v>916</v>
      </c>
      <c r="C123" t="s">
        <v>917</v>
      </c>
      <c r="D123" t="s">
        <v>1453</v>
      </c>
      <c r="E123" t="s">
        <v>1454</v>
      </c>
      <c r="F123" s="2">
        <v>37704</v>
      </c>
      <c r="H123" t="s">
        <v>918</v>
      </c>
      <c r="I123">
        <v>13.22</v>
      </c>
      <c r="J123" t="s">
        <v>864</v>
      </c>
      <c r="K123">
        <v>43.2</v>
      </c>
      <c r="L123" t="s">
        <v>919</v>
      </c>
      <c r="M123" t="s">
        <v>920</v>
      </c>
      <c r="N123" t="s">
        <v>1138</v>
      </c>
      <c r="O123" t="s">
        <v>1461</v>
      </c>
      <c r="P123" t="s">
        <v>921</v>
      </c>
      <c r="Q123">
        <v>2.19</v>
      </c>
      <c r="R123" t="s">
        <v>1503</v>
      </c>
      <c r="S123" t="s">
        <v>922</v>
      </c>
      <c r="Z123" t="s">
        <v>586</v>
      </c>
      <c r="AA123" t="s">
        <v>923</v>
      </c>
    </row>
    <row r="124" spans="1:27" ht="14.25">
      <c r="A124" s="1" t="s">
        <v>915</v>
      </c>
      <c r="B124" t="s">
        <v>916</v>
      </c>
      <c r="C124" t="s">
        <v>917</v>
      </c>
      <c r="D124" t="s">
        <v>1453</v>
      </c>
      <c r="E124" t="s">
        <v>1454</v>
      </c>
      <c r="F124" s="2">
        <v>37704</v>
      </c>
      <c r="H124" t="s">
        <v>918</v>
      </c>
      <c r="I124">
        <v>13.22</v>
      </c>
      <c r="J124" t="s">
        <v>864</v>
      </c>
      <c r="K124">
        <v>43.2</v>
      </c>
      <c r="L124" t="s">
        <v>919</v>
      </c>
      <c r="M124" t="s">
        <v>920</v>
      </c>
      <c r="N124" t="s">
        <v>1138</v>
      </c>
      <c r="O124" t="s">
        <v>1461</v>
      </c>
      <c r="P124" t="s">
        <v>921</v>
      </c>
      <c r="Q124">
        <v>2.19</v>
      </c>
      <c r="R124" t="s">
        <v>1503</v>
      </c>
      <c r="S124" t="s">
        <v>922</v>
      </c>
      <c r="Z124" t="s">
        <v>586</v>
      </c>
      <c r="AA124" t="s">
        <v>923</v>
      </c>
    </row>
    <row r="125" spans="1:27" ht="14.25">
      <c r="A125" s="1" t="s">
        <v>924</v>
      </c>
      <c r="B125" t="s">
        <v>925</v>
      </c>
      <c r="C125" t="s">
        <v>925</v>
      </c>
      <c r="D125" t="s">
        <v>926</v>
      </c>
      <c r="E125" t="s">
        <v>927</v>
      </c>
      <c r="F125" s="2">
        <v>37893</v>
      </c>
      <c r="H125" t="s">
        <v>928</v>
      </c>
      <c r="I125">
        <v>13.22</v>
      </c>
      <c r="J125" t="s">
        <v>929</v>
      </c>
      <c r="M125" t="s">
        <v>930</v>
      </c>
      <c r="N125" t="s">
        <v>1138</v>
      </c>
      <c r="O125" t="s">
        <v>1461</v>
      </c>
      <c r="P125" t="s">
        <v>1168</v>
      </c>
      <c r="S125" t="s">
        <v>931</v>
      </c>
      <c r="AA125" t="s">
        <v>1169</v>
      </c>
    </row>
    <row r="126" spans="1:27" ht="14.25">
      <c r="A126" s="1" t="s">
        <v>1004</v>
      </c>
      <c r="B126" t="s">
        <v>1005</v>
      </c>
      <c r="C126" t="s">
        <v>1006</v>
      </c>
      <c r="D126" t="s">
        <v>926</v>
      </c>
      <c r="E126" t="s">
        <v>927</v>
      </c>
      <c r="F126" s="2">
        <v>37904</v>
      </c>
      <c r="G126" t="s">
        <v>1007</v>
      </c>
      <c r="H126" t="s">
        <v>1008</v>
      </c>
      <c r="I126">
        <v>13.29</v>
      </c>
      <c r="J126" t="s">
        <v>1009</v>
      </c>
      <c r="K126">
        <v>29.3</v>
      </c>
      <c r="L126" t="s">
        <v>1458</v>
      </c>
      <c r="M126" t="s">
        <v>1010</v>
      </c>
      <c r="N126" t="s">
        <v>1138</v>
      </c>
      <c r="O126" t="s">
        <v>1461</v>
      </c>
      <c r="P126" t="s">
        <v>1170</v>
      </c>
      <c r="S126" t="s">
        <v>931</v>
      </c>
      <c r="AA126" t="s">
        <v>1171</v>
      </c>
    </row>
    <row r="127" spans="1:27" ht="14.25">
      <c r="A127" s="1" t="s">
        <v>933</v>
      </c>
      <c r="B127" t="s">
        <v>934</v>
      </c>
      <c r="C127" t="s">
        <v>935</v>
      </c>
      <c r="D127" t="s">
        <v>577</v>
      </c>
      <c r="E127" t="s">
        <v>578</v>
      </c>
      <c r="F127" s="2">
        <v>38183</v>
      </c>
      <c r="G127" t="s">
        <v>936</v>
      </c>
      <c r="H127" t="s">
        <v>937</v>
      </c>
      <c r="I127">
        <v>13.22</v>
      </c>
      <c r="J127" t="s">
        <v>881</v>
      </c>
      <c r="K127">
        <v>40</v>
      </c>
      <c r="L127" t="s">
        <v>1458</v>
      </c>
      <c r="M127" t="s">
        <v>938</v>
      </c>
      <c r="N127" t="s">
        <v>1138</v>
      </c>
      <c r="O127" t="s">
        <v>1461</v>
      </c>
      <c r="P127" t="s">
        <v>1172</v>
      </c>
      <c r="Q127">
        <v>0.051</v>
      </c>
      <c r="R127" t="s">
        <v>1464</v>
      </c>
      <c r="X127">
        <v>0.051</v>
      </c>
      <c r="Y127" t="s">
        <v>1464</v>
      </c>
      <c r="AA127" t="s">
        <v>1173</v>
      </c>
    </row>
    <row r="128" spans="1:27" ht="14.25">
      <c r="A128" s="1" t="s">
        <v>933</v>
      </c>
      <c r="B128" t="s">
        <v>934</v>
      </c>
      <c r="C128" t="s">
        <v>935</v>
      </c>
      <c r="D128" t="s">
        <v>577</v>
      </c>
      <c r="E128" t="s">
        <v>578</v>
      </c>
      <c r="F128" s="2">
        <v>38183</v>
      </c>
      <c r="G128" t="s">
        <v>936</v>
      </c>
      <c r="H128" t="s">
        <v>937</v>
      </c>
      <c r="I128">
        <v>13.22</v>
      </c>
      <c r="J128" t="s">
        <v>881</v>
      </c>
      <c r="K128">
        <v>40</v>
      </c>
      <c r="L128" t="s">
        <v>1458</v>
      </c>
      <c r="M128" t="s">
        <v>938</v>
      </c>
      <c r="N128" t="s">
        <v>1138</v>
      </c>
      <c r="O128" t="s">
        <v>1461</v>
      </c>
      <c r="P128" t="s">
        <v>1172</v>
      </c>
      <c r="Q128">
        <v>0.051</v>
      </c>
      <c r="R128" t="s">
        <v>1464</v>
      </c>
      <c r="X128">
        <v>0.051</v>
      </c>
      <c r="Y128" t="s">
        <v>1464</v>
      </c>
      <c r="AA128" t="s">
        <v>1173</v>
      </c>
    </row>
    <row r="129" spans="1:27" ht="14.25">
      <c r="A129" s="1" t="s">
        <v>945</v>
      </c>
      <c r="B129" t="s">
        <v>946</v>
      </c>
      <c r="C129" t="s">
        <v>947</v>
      </c>
      <c r="D129" t="s">
        <v>909</v>
      </c>
      <c r="E129" t="s">
        <v>591</v>
      </c>
      <c r="F129" s="2">
        <v>39205</v>
      </c>
      <c r="G129" t="s">
        <v>948</v>
      </c>
      <c r="H129" t="s">
        <v>949</v>
      </c>
      <c r="I129">
        <v>13.22</v>
      </c>
      <c r="J129" t="s">
        <v>950</v>
      </c>
      <c r="K129">
        <v>20.4</v>
      </c>
      <c r="L129" t="s">
        <v>1458</v>
      </c>
      <c r="M129" t="s">
        <v>951</v>
      </c>
      <c r="N129" t="s">
        <v>1138</v>
      </c>
      <c r="O129" t="s">
        <v>1468</v>
      </c>
      <c r="Q129">
        <v>10.4</v>
      </c>
      <c r="R129" t="s">
        <v>1503</v>
      </c>
      <c r="U129">
        <v>3.64</v>
      </c>
      <c r="V129" t="s">
        <v>1463</v>
      </c>
      <c r="X129">
        <v>0.51</v>
      </c>
      <c r="Y129" t="s">
        <v>1464</v>
      </c>
      <c r="AA129" t="s">
        <v>952</v>
      </c>
    </row>
    <row r="130" spans="1:27" ht="14.25">
      <c r="A130" s="1" t="s">
        <v>945</v>
      </c>
      <c r="B130" t="s">
        <v>946</v>
      </c>
      <c r="C130" t="s">
        <v>947</v>
      </c>
      <c r="D130" t="s">
        <v>909</v>
      </c>
      <c r="E130" t="s">
        <v>591</v>
      </c>
      <c r="F130" s="2">
        <v>39205</v>
      </c>
      <c r="G130" t="s">
        <v>948</v>
      </c>
      <c r="H130" t="s">
        <v>949</v>
      </c>
      <c r="I130">
        <v>13.22</v>
      </c>
      <c r="J130" t="s">
        <v>950</v>
      </c>
      <c r="K130">
        <v>20.4</v>
      </c>
      <c r="L130" t="s">
        <v>1458</v>
      </c>
      <c r="M130" t="s">
        <v>951</v>
      </c>
      <c r="N130" t="s">
        <v>1138</v>
      </c>
      <c r="O130" t="s">
        <v>1468</v>
      </c>
      <c r="Q130">
        <v>10.4</v>
      </c>
      <c r="R130" t="s">
        <v>1503</v>
      </c>
      <c r="U130">
        <v>3.64</v>
      </c>
      <c r="V130" t="s">
        <v>1463</v>
      </c>
      <c r="X130">
        <v>0.51</v>
      </c>
      <c r="Y130" t="s">
        <v>1464</v>
      </c>
      <c r="AA130" t="s">
        <v>952</v>
      </c>
    </row>
    <row r="131" spans="1:27" ht="14.25">
      <c r="A131" s="1" t="s">
        <v>868</v>
      </c>
      <c r="B131" t="s">
        <v>869</v>
      </c>
      <c r="C131" t="s">
        <v>870</v>
      </c>
      <c r="D131" t="s">
        <v>871</v>
      </c>
      <c r="E131" t="s">
        <v>872</v>
      </c>
      <c r="F131" s="2">
        <v>35444</v>
      </c>
      <c r="G131" t="s">
        <v>873</v>
      </c>
      <c r="H131" t="s">
        <v>874</v>
      </c>
      <c r="I131">
        <v>13.22</v>
      </c>
      <c r="J131" t="s">
        <v>875</v>
      </c>
      <c r="K131">
        <v>99.5</v>
      </c>
      <c r="L131" t="s">
        <v>1458</v>
      </c>
      <c r="M131" t="s">
        <v>876</v>
      </c>
      <c r="N131" t="s">
        <v>1174</v>
      </c>
      <c r="O131" t="s">
        <v>1468</v>
      </c>
      <c r="P131" t="s">
        <v>878</v>
      </c>
      <c r="Q131">
        <v>1.4</v>
      </c>
      <c r="R131" t="s">
        <v>1503</v>
      </c>
      <c r="U131">
        <v>0.14</v>
      </c>
      <c r="V131" t="s">
        <v>1464</v>
      </c>
      <c r="X131">
        <v>0.14</v>
      </c>
      <c r="Y131" t="s">
        <v>1464</v>
      </c>
      <c r="AA131" t="s">
        <v>1465</v>
      </c>
    </row>
    <row r="132" spans="1:27" ht="14.25">
      <c r="A132" s="1" t="s">
        <v>957</v>
      </c>
      <c r="B132" t="s">
        <v>958</v>
      </c>
      <c r="C132" t="s">
        <v>958</v>
      </c>
      <c r="D132" t="s">
        <v>959</v>
      </c>
      <c r="E132" t="s">
        <v>960</v>
      </c>
      <c r="F132" s="2">
        <v>35579</v>
      </c>
      <c r="G132" t="s">
        <v>961</v>
      </c>
      <c r="H132" t="s">
        <v>962</v>
      </c>
      <c r="I132">
        <v>13.22</v>
      </c>
      <c r="J132" t="s">
        <v>963</v>
      </c>
      <c r="K132">
        <v>96</v>
      </c>
      <c r="L132" t="s">
        <v>1458</v>
      </c>
      <c r="M132" t="s">
        <v>964</v>
      </c>
      <c r="N132" t="s">
        <v>1175</v>
      </c>
      <c r="O132" t="s">
        <v>1468</v>
      </c>
      <c r="P132" t="s">
        <v>965</v>
      </c>
      <c r="Q132">
        <v>20</v>
      </c>
      <c r="R132" t="s">
        <v>1176</v>
      </c>
      <c r="X132">
        <v>20</v>
      </c>
      <c r="Y132" t="s">
        <v>1176</v>
      </c>
      <c r="AA132" t="s">
        <v>1465</v>
      </c>
    </row>
    <row r="133" spans="1:27" ht="14.25">
      <c r="A133" s="1" t="s">
        <v>749</v>
      </c>
      <c r="B133" t="s">
        <v>750</v>
      </c>
      <c r="C133" t="s">
        <v>750</v>
      </c>
      <c r="D133" t="s">
        <v>751</v>
      </c>
      <c r="E133" t="s">
        <v>752</v>
      </c>
      <c r="F133" s="2">
        <v>35985</v>
      </c>
      <c r="G133" t="s">
        <v>753</v>
      </c>
      <c r="H133" t="s">
        <v>891</v>
      </c>
      <c r="I133">
        <v>13.22</v>
      </c>
      <c r="J133" t="s">
        <v>889</v>
      </c>
      <c r="K133">
        <v>13</v>
      </c>
      <c r="L133" t="s">
        <v>1458</v>
      </c>
      <c r="N133" t="s">
        <v>1175</v>
      </c>
      <c r="O133" t="s">
        <v>1468</v>
      </c>
      <c r="Q133">
        <v>20</v>
      </c>
      <c r="R133" t="s">
        <v>1176</v>
      </c>
      <c r="X133">
        <v>20</v>
      </c>
      <c r="Y133" t="s">
        <v>1176</v>
      </c>
      <c r="AA133" t="s">
        <v>1465</v>
      </c>
    </row>
    <row r="134" spans="1:27" ht="14.25">
      <c r="A134" s="1" t="s">
        <v>749</v>
      </c>
      <c r="B134" t="s">
        <v>750</v>
      </c>
      <c r="C134" t="s">
        <v>750</v>
      </c>
      <c r="D134" t="s">
        <v>751</v>
      </c>
      <c r="E134" t="s">
        <v>752</v>
      </c>
      <c r="F134" s="2">
        <v>35985</v>
      </c>
      <c r="G134" t="s">
        <v>753</v>
      </c>
      <c r="H134" t="s">
        <v>892</v>
      </c>
      <c r="I134">
        <v>13.22</v>
      </c>
      <c r="J134" t="s">
        <v>1457</v>
      </c>
      <c r="K134">
        <v>28</v>
      </c>
      <c r="L134" t="s">
        <v>1458</v>
      </c>
      <c r="M134" t="s">
        <v>893</v>
      </c>
      <c r="N134" t="s">
        <v>1175</v>
      </c>
      <c r="O134" t="s">
        <v>1468</v>
      </c>
      <c r="Q134">
        <v>20</v>
      </c>
      <c r="R134" t="s">
        <v>1176</v>
      </c>
      <c r="X134">
        <v>20</v>
      </c>
      <c r="Y134" t="s">
        <v>1176</v>
      </c>
      <c r="AA134" t="s">
        <v>1465</v>
      </c>
    </row>
    <row r="135" spans="1:27" ht="14.25">
      <c r="A135" s="1" t="s">
        <v>1582</v>
      </c>
      <c r="B135" t="s">
        <v>1583</v>
      </c>
      <c r="C135" t="s">
        <v>1584</v>
      </c>
      <c r="D135" t="s">
        <v>926</v>
      </c>
      <c r="E135" t="s">
        <v>927</v>
      </c>
      <c r="F135" s="2">
        <v>36196</v>
      </c>
      <c r="G135" t="s">
        <v>1585</v>
      </c>
      <c r="H135" t="s">
        <v>1586</v>
      </c>
      <c r="I135">
        <v>13.22</v>
      </c>
      <c r="J135" t="s">
        <v>929</v>
      </c>
      <c r="K135">
        <v>1.05</v>
      </c>
      <c r="L135" t="s">
        <v>1464</v>
      </c>
      <c r="M135" t="s">
        <v>1587</v>
      </c>
      <c r="N135" t="s">
        <v>1175</v>
      </c>
      <c r="O135" t="s">
        <v>1468</v>
      </c>
      <c r="P135" t="s">
        <v>1502</v>
      </c>
      <c r="Q135">
        <v>20</v>
      </c>
      <c r="R135" t="s">
        <v>1176</v>
      </c>
      <c r="S135" t="s">
        <v>1177</v>
      </c>
      <c r="X135">
        <v>20</v>
      </c>
      <c r="Y135" t="s">
        <v>1176</v>
      </c>
      <c r="Z135" t="s">
        <v>1177</v>
      </c>
      <c r="AA135" t="s">
        <v>1178</v>
      </c>
    </row>
    <row r="136" spans="1:27" ht="14.25">
      <c r="A136" s="1" t="s">
        <v>1582</v>
      </c>
      <c r="B136" t="s">
        <v>1583</v>
      </c>
      <c r="C136" t="s">
        <v>1584</v>
      </c>
      <c r="D136" t="s">
        <v>926</v>
      </c>
      <c r="E136" t="s">
        <v>927</v>
      </c>
      <c r="F136" s="2">
        <v>36196</v>
      </c>
      <c r="G136" t="s">
        <v>1585</v>
      </c>
      <c r="H136" t="s">
        <v>1589</v>
      </c>
      <c r="I136">
        <v>13.22</v>
      </c>
      <c r="J136" t="s">
        <v>929</v>
      </c>
      <c r="K136">
        <v>1</v>
      </c>
      <c r="L136" t="s">
        <v>1458</v>
      </c>
      <c r="M136" t="s">
        <v>1590</v>
      </c>
      <c r="N136" t="s">
        <v>1175</v>
      </c>
      <c r="O136" t="s">
        <v>1461</v>
      </c>
      <c r="P136" t="s">
        <v>1597</v>
      </c>
      <c r="X136">
        <v>20</v>
      </c>
      <c r="Y136" t="s">
        <v>1176</v>
      </c>
      <c r="Z136" t="s">
        <v>1177</v>
      </c>
      <c r="AA136" t="s">
        <v>1465</v>
      </c>
    </row>
    <row r="137" spans="1:27" ht="14.25">
      <c r="A137" s="1" t="s">
        <v>1582</v>
      </c>
      <c r="B137" t="s">
        <v>1583</v>
      </c>
      <c r="C137" t="s">
        <v>1584</v>
      </c>
      <c r="D137" t="s">
        <v>926</v>
      </c>
      <c r="E137" t="s">
        <v>927</v>
      </c>
      <c r="F137" s="2">
        <v>36196</v>
      </c>
      <c r="G137" t="s">
        <v>1585</v>
      </c>
      <c r="H137" t="s">
        <v>1593</v>
      </c>
      <c r="I137">
        <v>13.22</v>
      </c>
      <c r="J137" t="s">
        <v>929</v>
      </c>
      <c r="K137">
        <v>13</v>
      </c>
      <c r="L137" t="s">
        <v>1458</v>
      </c>
      <c r="M137" t="s">
        <v>1594</v>
      </c>
      <c r="N137" t="s">
        <v>1175</v>
      </c>
      <c r="O137" t="s">
        <v>1461</v>
      </c>
      <c r="P137" t="s">
        <v>1591</v>
      </c>
      <c r="Q137">
        <v>20</v>
      </c>
      <c r="R137" t="s">
        <v>1176</v>
      </c>
      <c r="S137" t="s">
        <v>1177</v>
      </c>
      <c r="X137">
        <v>20</v>
      </c>
      <c r="Y137" t="s">
        <v>1176</v>
      </c>
      <c r="Z137" t="s">
        <v>1177</v>
      </c>
      <c r="AA137" t="s">
        <v>1465</v>
      </c>
    </row>
    <row r="138" spans="1:27" ht="14.25">
      <c r="A138" s="1" t="s">
        <v>1582</v>
      </c>
      <c r="B138" t="s">
        <v>1583</v>
      </c>
      <c r="C138" t="s">
        <v>1584</v>
      </c>
      <c r="D138" t="s">
        <v>926</v>
      </c>
      <c r="E138" t="s">
        <v>927</v>
      </c>
      <c r="F138" s="2">
        <v>36196</v>
      </c>
      <c r="G138" t="s">
        <v>1585</v>
      </c>
      <c r="H138" t="s">
        <v>1595</v>
      </c>
      <c r="I138">
        <v>13.22</v>
      </c>
      <c r="J138" t="s">
        <v>929</v>
      </c>
      <c r="K138">
        <v>6.3</v>
      </c>
      <c r="L138" t="s">
        <v>1458</v>
      </c>
      <c r="M138" t="s">
        <v>1596</v>
      </c>
      <c r="N138" t="s">
        <v>1175</v>
      </c>
      <c r="O138" t="s">
        <v>1461</v>
      </c>
      <c r="P138" t="s">
        <v>1597</v>
      </c>
      <c r="Q138">
        <v>20</v>
      </c>
      <c r="R138" t="s">
        <v>1176</v>
      </c>
      <c r="S138" t="s">
        <v>1177</v>
      </c>
      <c r="X138">
        <v>20</v>
      </c>
      <c r="Y138" t="s">
        <v>1176</v>
      </c>
      <c r="Z138" t="s">
        <v>1177</v>
      </c>
      <c r="AA138" t="s">
        <v>1598</v>
      </c>
    </row>
    <row r="139" spans="1:27" ht="14.25">
      <c r="A139" s="1" t="s">
        <v>1582</v>
      </c>
      <c r="B139" t="s">
        <v>1583</v>
      </c>
      <c r="C139" t="s">
        <v>1584</v>
      </c>
      <c r="D139" t="s">
        <v>926</v>
      </c>
      <c r="E139" t="s">
        <v>927</v>
      </c>
      <c r="F139" s="2">
        <v>36196</v>
      </c>
      <c r="G139" t="s">
        <v>1585</v>
      </c>
      <c r="H139" t="s">
        <v>1599</v>
      </c>
      <c r="I139">
        <v>13.22</v>
      </c>
      <c r="J139" t="s">
        <v>929</v>
      </c>
      <c r="K139">
        <v>3.5</v>
      </c>
      <c r="L139" t="s">
        <v>1458</v>
      </c>
      <c r="M139" t="s">
        <v>1600</v>
      </c>
      <c r="N139" t="s">
        <v>1175</v>
      </c>
      <c r="O139" t="s">
        <v>1461</v>
      </c>
      <c r="P139" t="s">
        <v>1591</v>
      </c>
      <c r="Q139">
        <v>20</v>
      </c>
      <c r="R139" t="s">
        <v>1176</v>
      </c>
      <c r="S139" t="s">
        <v>1177</v>
      </c>
      <c r="X139">
        <v>20</v>
      </c>
      <c r="Y139" t="s">
        <v>1176</v>
      </c>
      <c r="Z139" t="s">
        <v>1177</v>
      </c>
      <c r="AA139" t="s">
        <v>1178</v>
      </c>
    </row>
    <row r="140" spans="1:27" ht="14.25">
      <c r="A140" s="1" t="s">
        <v>1582</v>
      </c>
      <c r="B140" t="s">
        <v>1583</v>
      </c>
      <c r="C140" t="s">
        <v>1584</v>
      </c>
      <c r="D140" t="s">
        <v>926</v>
      </c>
      <c r="E140" t="s">
        <v>927</v>
      </c>
      <c r="F140" s="2">
        <v>36196</v>
      </c>
      <c r="G140" t="s">
        <v>1585</v>
      </c>
      <c r="H140" t="s">
        <v>1602</v>
      </c>
      <c r="I140">
        <v>13.22</v>
      </c>
      <c r="J140" t="s">
        <v>929</v>
      </c>
      <c r="K140">
        <v>4.2</v>
      </c>
      <c r="L140" t="s">
        <v>1458</v>
      </c>
      <c r="M140" t="s">
        <v>1603</v>
      </c>
      <c r="N140" t="s">
        <v>1175</v>
      </c>
      <c r="O140" t="s">
        <v>1461</v>
      </c>
      <c r="P140" t="s">
        <v>1591</v>
      </c>
      <c r="Q140">
        <v>20</v>
      </c>
      <c r="R140" t="s">
        <v>1176</v>
      </c>
      <c r="S140" t="s">
        <v>1179</v>
      </c>
      <c r="X140">
        <v>20</v>
      </c>
      <c r="Y140" t="s">
        <v>1176</v>
      </c>
      <c r="Z140" t="s">
        <v>1179</v>
      </c>
      <c r="AA140" t="s">
        <v>1598</v>
      </c>
    </row>
    <row r="141" spans="1:27" ht="14.25">
      <c r="A141" s="1" t="s">
        <v>1582</v>
      </c>
      <c r="B141" t="s">
        <v>1583</v>
      </c>
      <c r="C141" t="s">
        <v>1584</v>
      </c>
      <c r="D141" t="s">
        <v>926</v>
      </c>
      <c r="E141" t="s">
        <v>927</v>
      </c>
      <c r="F141" s="2">
        <v>36196</v>
      </c>
      <c r="G141" t="s">
        <v>1585</v>
      </c>
      <c r="H141" t="s">
        <v>1604</v>
      </c>
      <c r="I141">
        <v>13.22</v>
      </c>
      <c r="J141" t="s">
        <v>929</v>
      </c>
      <c r="K141">
        <v>4</v>
      </c>
      <c r="L141" t="s">
        <v>1458</v>
      </c>
      <c r="M141" t="s">
        <v>1605</v>
      </c>
      <c r="N141" t="s">
        <v>1175</v>
      </c>
      <c r="O141" t="s">
        <v>1461</v>
      </c>
      <c r="P141" t="s">
        <v>1597</v>
      </c>
      <c r="Q141">
        <v>20</v>
      </c>
      <c r="R141" t="s">
        <v>1176</v>
      </c>
      <c r="S141" t="s">
        <v>1177</v>
      </c>
      <c r="X141">
        <v>20</v>
      </c>
      <c r="Y141" t="s">
        <v>1176</v>
      </c>
      <c r="Z141" t="s">
        <v>1177</v>
      </c>
      <c r="AA141" t="s">
        <v>1598</v>
      </c>
    </row>
    <row r="142" spans="1:27" ht="14.25">
      <c r="A142" s="1" t="s">
        <v>1582</v>
      </c>
      <c r="B142" t="s">
        <v>1583</v>
      </c>
      <c r="C142" t="s">
        <v>1584</v>
      </c>
      <c r="D142" t="s">
        <v>926</v>
      </c>
      <c r="E142" t="s">
        <v>927</v>
      </c>
      <c r="F142" s="2">
        <v>36196</v>
      </c>
      <c r="G142" t="s">
        <v>1585</v>
      </c>
      <c r="H142" t="s">
        <v>1606</v>
      </c>
      <c r="I142">
        <v>13.22</v>
      </c>
      <c r="J142" t="s">
        <v>929</v>
      </c>
      <c r="K142">
        <v>35</v>
      </c>
      <c r="L142" t="s">
        <v>1458</v>
      </c>
      <c r="M142" t="s">
        <v>1607</v>
      </c>
      <c r="N142" t="s">
        <v>1175</v>
      </c>
      <c r="O142" t="s">
        <v>1461</v>
      </c>
      <c r="P142" t="s">
        <v>1591</v>
      </c>
      <c r="Q142">
        <v>20</v>
      </c>
      <c r="R142" t="s">
        <v>1176</v>
      </c>
      <c r="S142" t="s">
        <v>1177</v>
      </c>
      <c r="X142">
        <v>20</v>
      </c>
      <c r="Y142" t="s">
        <v>1176</v>
      </c>
      <c r="Z142" t="s">
        <v>1177</v>
      </c>
      <c r="AA142" t="s">
        <v>1598</v>
      </c>
    </row>
    <row r="143" spans="1:27" ht="14.25">
      <c r="A143" s="1" t="s">
        <v>1582</v>
      </c>
      <c r="B143" t="s">
        <v>1583</v>
      </c>
      <c r="C143" t="s">
        <v>1584</v>
      </c>
      <c r="D143" t="s">
        <v>926</v>
      </c>
      <c r="E143" t="s">
        <v>927</v>
      </c>
      <c r="F143" s="2">
        <v>36196</v>
      </c>
      <c r="G143" t="s">
        <v>1585</v>
      </c>
      <c r="H143" t="s">
        <v>1608</v>
      </c>
      <c r="I143">
        <v>13.22</v>
      </c>
      <c r="J143" t="s">
        <v>929</v>
      </c>
      <c r="K143">
        <v>2</v>
      </c>
      <c r="L143" t="s">
        <v>1458</v>
      </c>
      <c r="M143" t="s">
        <v>1609</v>
      </c>
      <c r="N143" t="s">
        <v>1175</v>
      </c>
      <c r="O143" t="s">
        <v>1461</v>
      </c>
      <c r="P143" t="s">
        <v>1180</v>
      </c>
      <c r="Q143">
        <v>20</v>
      </c>
      <c r="R143" t="s">
        <v>1176</v>
      </c>
      <c r="S143" t="s">
        <v>1177</v>
      </c>
      <c r="X143">
        <v>20</v>
      </c>
      <c r="Y143" t="s">
        <v>1176</v>
      </c>
      <c r="Z143" t="s">
        <v>1177</v>
      </c>
      <c r="AA143" t="s">
        <v>1181</v>
      </c>
    </row>
    <row r="144" spans="1:27" ht="14.25">
      <c r="A144" s="1" t="s">
        <v>1582</v>
      </c>
      <c r="B144" t="s">
        <v>1583</v>
      </c>
      <c r="C144" t="s">
        <v>1584</v>
      </c>
      <c r="D144" t="s">
        <v>926</v>
      </c>
      <c r="E144" t="s">
        <v>927</v>
      </c>
      <c r="F144" s="2">
        <v>36196</v>
      </c>
      <c r="G144" t="s">
        <v>1585</v>
      </c>
      <c r="H144" t="s">
        <v>1610</v>
      </c>
      <c r="I144">
        <v>13.22</v>
      </c>
      <c r="J144" t="s">
        <v>929</v>
      </c>
      <c r="K144">
        <v>20</v>
      </c>
      <c r="L144" t="s">
        <v>1458</v>
      </c>
      <c r="M144" t="s">
        <v>1611</v>
      </c>
      <c r="N144" t="s">
        <v>1175</v>
      </c>
      <c r="O144" t="s">
        <v>1461</v>
      </c>
      <c r="P144" t="s">
        <v>1597</v>
      </c>
      <c r="Q144">
        <v>20</v>
      </c>
      <c r="R144" t="s">
        <v>1176</v>
      </c>
      <c r="S144" t="s">
        <v>1177</v>
      </c>
      <c r="X144">
        <v>20</v>
      </c>
      <c r="Y144" t="s">
        <v>1176</v>
      </c>
      <c r="Z144" t="s">
        <v>1177</v>
      </c>
      <c r="AA144" t="s">
        <v>1598</v>
      </c>
    </row>
    <row r="145" spans="1:27" ht="14.25">
      <c r="A145" s="1" t="s">
        <v>968</v>
      </c>
      <c r="B145" t="s">
        <v>969</v>
      </c>
      <c r="C145" t="s">
        <v>970</v>
      </c>
      <c r="D145" t="s">
        <v>926</v>
      </c>
      <c r="E145" t="s">
        <v>927</v>
      </c>
      <c r="F145" s="2">
        <v>36504</v>
      </c>
      <c r="H145" t="s">
        <v>1182</v>
      </c>
      <c r="I145">
        <v>13.22</v>
      </c>
      <c r="J145" t="s">
        <v>929</v>
      </c>
      <c r="M145" t="s">
        <v>1183</v>
      </c>
      <c r="N145" t="s">
        <v>1175</v>
      </c>
      <c r="O145" t="s">
        <v>1468</v>
      </c>
      <c r="Q145">
        <v>20</v>
      </c>
      <c r="R145" t="s">
        <v>1176</v>
      </c>
      <c r="X145">
        <v>20</v>
      </c>
      <c r="Y145" t="s">
        <v>1176</v>
      </c>
      <c r="AA145" t="s">
        <v>1465</v>
      </c>
    </row>
    <row r="146" spans="1:27" ht="14.25">
      <c r="A146" s="1" t="s">
        <v>968</v>
      </c>
      <c r="B146" t="s">
        <v>969</v>
      </c>
      <c r="C146" t="s">
        <v>970</v>
      </c>
      <c r="D146" t="s">
        <v>926</v>
      </c>
      <c r="E146" t="s">
        <v>927</v>
      </c>
      <c r="F146" s="2">
        <v>36504</v>
      </c>
      <c r="H146" t="s">
        <v>971</v>
      </c>
      <c r="I146">
        <v>13.22</v>
      </c>
      <c r="J146" t="s">
        <v>972</v>
      </c>
      <c r="K146">
        <v>13.4</v>
      </c>
      <c r="L146" t="s">
        <v>1458</v>
      </c>
      <c r="M146" t="s">
        <v>973</v>
      </c>
      <c r="N146" t="s">
        <v>1175</v>
      </c>
      <c r="O146" t="s">
        <v>1461</v>
      </c>
      <c r="P146" t="s">
        <v>650</v>
      </c>
      <c r="Q146">
        <v>20</v>
      </c>
      <c r="R146" t="s">
        <v>1176</v>
      </c>
      <c r="X146">
        <v>20</v>
      </c>
      <c r="Y146" t="s">
        <v>1176</v>
      </c>
      <c r="AA146" t="s">
        <v>1465</v>
      </c>
    </row>
    <row r="147" spans="1:27" ht="14.25">
      <c r="A147" s="1" t="s">
        <v>846</v>
      </c>
      <c r="B147" t="s">
        <v>847</v>
      </c>
      <c r="C147" t="s">
        <v>848</v>
      </c>
      <c r="D147" t="s">
        <v>849</v>
      </c>
      <c r="E147" t="s">
        <v>850</v>
      </c>
      <c r="F147" s="2">
        <v>36703</v>
      </c>
      <c r="G147" t="s">
        <v>851</v>
      </c>
      <c r="H147" t="s">
        <v>852</v>
      </c>
      <c r="I147">
        <v>13.22</v>
      </c>
      <c r="J147" t="s">
        <v>853</v>
      </c>
      <c r="K147">
        <v>29976</v>
      </c>
      <c r="L147" t="s">
        <v>854</v>
      </c>
      <c r="M147" t="s">
        <v>855</v>
      </c>
      <c r="N147" t="s">
        <v>1175</v>
      </c>
      <c r="O147" t="s">
        <v>1468</v>
      </c>
      <c r="Q147">
        <v>20</v>
      </c>
      <c r="R147" t="s">
        <v>1176</v>
      </c>
      <c r="S147" t="s">
        <v>1184</v>
      </c>
      <c r="U147">
        <v>27</v>
      </c>
      <c r="V147" t="s">
        <v>1176</v>
      </c>
      <c r="W147" t="s">
        <v>1185</v>
      </c>
      <c r="X147">
        <v>20</v>
      </c>
      <c r="Y147" t="s">
        <v>1176</v>
      </c>
      <c r="Z147" t="s">
        <v>1184</v>
      </c>
      <c r="AA147" t="s">
        <v>1465</v>
      </c>
    </row>
    <row r="148" spans="1:27" ht="14.25">
      <c r="A148" s="1" t="s">
        <v>1128</v>
      </c>
      <c r="B148" t="s">
        <v>1129</v>
      </c>
      <c r="C148" t="s">
        <v>1130</v>
      </c>
      <c r="D148" t="s">
        <v>926</v>
      </c>
      <c r="E148" t="s">
        <v>927</v>
      </c>
      <c r="F148" s="2">
        <v>36754</v>
      </c>
      <c r="G148" t="s">
        <v>1131</v>
      </c>
      <c r="H148" t="s">
        <v>1132</v>
      </c>
      <c r="I148">
        <v>13.22</v>
      </c>
      <c r="J148" t="s">
        <v>929</v>
      </c>
      <c r="K148">
        <v>10</v>
      </c>
      <c r="L148" t="s">
        <v>1458</v>
      </c>
      <c r="M148" t="s">
        <v>1133</v>
      </c>
      <c r="N148" t="s">
        <v>1175</v>
      </c>
      <c r="O148" t="s">
        <v>1461</v>
      </c>
      <c r="P148" t="s">
        <v>1134</v>
      </c>
      <c r="Q148">
        <v>20</v>
      </c>
      <c r="R148" t="s">
        <v>1176</v>
      </c>
      <c r="X148">
        <v>20</v>
      </c>
      <c r="Y148" t="s">
        <v>1176</v>
      </c>
      <c r="AA148" t="s">
        <v>1186</v>
      </c>
    </row>
    <row r="149" spans="1:27" ht="14.25">
      <c r="A149" s="1" t="s">
        <v>1614</v>
      </c>
      <c r="B149" t="s">
        <v>1615</v>
      </c>
      <c r="C149" t="s">
        <v>1616</v>
      </c>
      <c r="D149" t="s">
        <v>926</v>
      </c>
      <c r="E149" t="s">
        <v>927</v>
      </c>
      <c r="F149" s="2">
        <v>36978</v>
      </c>
      <c r="G149" t="s">
        <v>1617</v>
      </c>
      <c r="H149" t="s">
        <v>1618</v>
      </c>
      <c r="I149">
        <v>13.29</v>
      </c>
      <c r="J149" t="s">
        <v>1619</v>
      </c>
      <c r="K149">
        <v>400</v>
      </c>
      <c r="L149" t="s">
        <v>1620</v>
      </c>
      <c r="M149" t="s">
        <v>1621</v>
      </c>
      <c r="N149" t="s">
        <v>1175</v>
      </c>
      <c r="O149" t="s">
        <v>1461</v>
      </c>
      <c r="P149" t="s">
        <v>1622</v>
      </c>
      <c r="Q149">
        <v>20</v>
      </c>
      <c r="R149" t="s">
        <v>1176</v>
      </c>
      <c r="S149" t="s">
        <v>1187</v>
      </c>
      <c r="X149">
        <v>20</v>
      </c>
      <c r="Y149" t="s">
        <v>1176</v>
      </c>
      <c r="Z149" t="s">
        <v>1187</v>
      </c>
      <c r="AA149" t="s">
        <v>1465</v>
      </c>
    </row>
    <row r="150" spans="1:27" ht="14.25">
      <c r="A150" s="1" t="s">
        <v>1614</v>
      </c>
      <c r="B150" t="s">
        <v>1615</v>
      </c>
      <c r="C150" t="s">
        <v>1616</v>
      </c>
      <c r="D150" t="s">
        <v>926</v>
      </c>
      <c r="E150" t="s">
        <v>927</v>
      </c>
      <c r="F150" s="2">
        <v>36978</v>
      </c>
      <c r="G150" t="s">
        <v>1617</v>
      </c>
      <c r="H150" t="s">
        <v>1623</v>
      </c>
      <c r="I150">
        <v>13.29</v>
      </c>
      <c r="J150" t="s">
        <v>1619</v>
      </c>
      <c r="K150">
        <v>400</v>
      </c>
      <c r="L150" t="s">
        <v>1624</v>
      </c>
      <c r="M150" t="s">
        <v>2902</v>
      </c>
      <c r="N150" t="s">
        <v>1175</v>
      </c>
      <c r="O150" t="s">
        <v>1468</v>
      </c>
      <c r="Q150">
        <v>20</v>
      </c>
      <c r="R150" t="s">
        <v>1176</v>
      </c>
      <c r="S150" t="s">
        <v>1188</v>
      </c>
      <c r="X150">
        <v>20</v>
      </c>
      <c r="Y150" t="s">
        <v>1176</v>
      </c>
      <c r="Z150" t="s">
        <v>1188</v>
      </c>
      <c r="AA150" t="s">
        <v>1465</v>
      </c>
    </row>
    <row r="151" spans="1:27" ht="14.25">
      <c r="A151" s="1" t="s">
        <v>1614</v>
      </c>
      <c r="B151" t="s">
        <v>1615</v>
      </c>
      <c r="C151" t="s">
        <v>1616</v>
      </c>
      <c r="D151" t="s">
        <v>926</v>
      </c>
      <c r="E151" t="s">
        <v>927</v>
      </c>
      <c r="F151" s="2">
        <v>36978</v>
      </c>
      <c r="G151" t="s">
        <v>1617</v>
      </c>
      <c r="H151" t="s">
        <v>2905</v>
      </c>
      <c r="I151">
        <v>13.29</v>
      </c>
      <c r="J151" t="s">
        <v>1619</v>
      </c>
      <c r="K151">
        <v>200</v>
      </c>
      <c r="L151" t="s">
        <v>1620</v>
      </c>
      <c r="M151" t="s">
        <v>2906</v>
      </c>
      <c r="N151" t="s">
        <v>1175</v>
      </c>
      <c r="O151" t="s">
        <v>1468</v>
      </c>
      <c r="Q151">
        <v>20</v>
      </c>
      <c r="R151" t="s">
        <v>1176</v>
      </c>
      <c r="S151" t="s">
        <v>1187</v>
      </c>
      <c r="X151">
        <v>20</v>
      </c>
      <c r="Y151" t="s">
        <v>1176</v>
      </c>
      <c r="Z151" t="s">
        <v>1187</v>
      </c>
      <c r="AA151" t="s">
        <v>1465</v>
      </c>
    </row>
    <row r="152" spans="1:27" ht="14.25">
      <c r="A152" s="1" t="s">
        <v>1614</v>
      </c>
      <c r="B152" t="s">
        <v>1615</v>
      </c>
      <c r="C152" t="s">
        <v>1616</v>
      </c>
      <c r="D152" t="s">
        <v>926</v>
      </c>
      <c r="E152" t="s">
        <v>927</v>
      </c>
      <c r="F152" s="2">
        <v>36978</v>
      </c>
      <c r="G152" t="s">
        <v>1617</v>
      </c>
      <c r="H152" t="s">
        <v>2908</v>
      </c>
      <c r="I152">
        <v>13.29</v>
      </c>
      <c r="K152">
        <v>24.1</v>
      </c>
      <c r="L152" t="s">
        <v>2909</v>
      </c>
      <c r="M152" t="s">
        <v>1102</v>
      </c>
      <c r="N152" t="s">
        <v>1175</v>
      </c>
      <c r="O152" t="s">
        <v>1468</v>
      </c>
      <c r="Q152">
        <v>20</v>
      </c>
      <c r="R152" t="s">
        <v>1176</v>
      </c>
      <c r="S152" t="s">
        <v>1187</v>
      </c>
      <c r="X152">
        <v>20</v>
      </c>
      <c r="Y152" t="s">
        <v>1176</v>
      </c>
      <c r="Z152" t="s">
        <v>1187</v>
      </c>
      <c r="AA152" t="s">
        <v>1465</v>
      </c>
    </row>
    <row r="153" spans="1:27" ht="14.25">
      <c r="A153" s="1" t="s">
        <v>1614</v>
      </c>
      <c r="B153" t="s">
        <v>1615</v>
      </c>
      <c r="C153" t="s">
        <v>1616</v>
      </c>
      <c r="D153" t="s">
        <v>926</v>
      </c>
      <c r="E153" t="s">
        <v>927</v>
      </c>
      <c r="F153" s="2">
        <v>36978</v>
      </c>
      <c r="G153" t="s">
        <v>1617</v>
      </c>
      <c r="H153" t="s">
        <v>1103</v>
      </c>
      <c r="I153">
        <v>13.29</v>
      </c>
      <c r="K153">
        <v>6.3</v>
      </c>
      <c r="L153" t="s">
        <v>1458</v>
      </c>
      <c r="M153" t="s">
        <v>1104</v>
      </c>
      <c r="N153" t="s">
        <v>1175</v>
      </c>
      <c r="O153" t="s">
        <v>1468</v>
      </c>
      <c r="Q153">
        <v>20</v>
      </c>
      <c r="R153" t="s">
        <v>1176</v>
      </c>
      <c r="S153" t="s">
        <v>1188</v>
      </c>
      <c r="X153">
        <v>20</v>
      </c>
      <c r="Y153" t="s">
        <v>1176</v>
      </c>
      <c r="Z153" t="s">
        <v>1188</v>
      </c>
      <c r="AA153" t="s">
        <v>1465</v>
      </c>
    </row>
    <row r="154" spans="1:27" ht="14.25">
      <c r="A154" s="1" t="s">
        <v>907</v>
      </c>
      <c r="B154" t="s">
        <v>908</v>
      </c>
      <c r="C154" t="s">
        <v>908</v>
      </c>
      <c r="D154" t="s">
        <v>909</v>
      </c>
      <c r="E154" t="s">
        <v>591</v>
      </c>
      <c r="F154" s="2">
        <v>37224</v>
      </c>
      <c r="G154" t="s">
        <v>910</v>
      </c>
      <c r="H154" t="s">
        <v>911</v>
      </c>
      <c r="I154">
        <v>13.22</v>
      </c>
      <c r="J154" t="s">
        <v>912</v>
      </c>
      <c r="K154">
        <v>91.2</v>
      </c>
      <c r="L154" t="s">
        <v>1458</v>
      </c>
      <c r="M154" t="s">
        <v>913</v>
      </c>
      <c r="N154" t="s">
        <v>1175</v>
      </c>
      <c r="O154" t="s">
        <v>1468</v>
      </c>
      <c r="Q154">
        <v>20</v>
      </c>
      <c r="R154" t="s">
        <v>1176</v>
      </c>
      <c r="S154" t="s">
        <v>1189</v>
      </c>
      <c r="X154">
        <v>20</v>
      </c>
      <c r="Y154" t="s">
        <v>1176</v>
      </c>
      <c r="Z154" t="s">
        <v>1189</v>
      </c>
      <c r="AA154" t="s">
        <v>1465</v>
      </c>
    </row>
    <row r="155" spans="1:27" ht="14.25">
      <c r="A155" s="1" t="s">
        <v>907</v>
      </c>
      <c r="B155" t="s">
        <v>908</v>
      </c>
      <c r="C155" t="s">
        <v>908</v>
      </c>
      <c r="D155" t="s">
        <v>909</v>
      </c>
      <c r="E155" t="s">
        <v>591</v>
      </c>
      <c r="F155" s="2">
        <v>37224</v>
      </c>
      <c r="G155" t="s">
        <v>910</v>
      </c>
      <c r="H155" t="s">
        <v>911</v>
      </c>
      <c r="I155">
        <v>13.22</v>
      </c>
      <c r="J155" t="s">
        <v>912</v>
      </c>
      <c r="K155">
        <v>91.2</v>
      </c>
      <c r="L155" t="s">
        <v>1458</v>
      </c>
      <c r="M155" t="s">
        <v>913</v>
      </c>
      <c r="N155" t="s">
        <v>1175</v>
      </c>
      <c r="O155" t="s">
        <v>1468</v>
      </c>
      <c r="Q155">
        <v>20</v>
      </c>
      <c r="R155" t="s">
        <v>1176</v>
      </c>
      <c r="S155" t="s">
        <v>1189</v>
      </c>
      <c r="X155">
        <v>20</v>
      </c>
      <c r="Y155" t="s">
        <v>1176</v>
      </c>
      <c r="Z155" t="s">
        <v>1189</v>
      </c>
      <c r="AA155" t="s">
        <v>1465</v>
      </c>
    </row>
    <row r="156" spans="1:27" ht="14.25">
      <c r="A156" s="1" t="s">
        <v>1004</v>
      </c>
      <c r="B156" t="s">
        <v>1005</v>
      </c>
      <c r="C156" t="s">
        <v>1006</v>
      </c>
      <c r="D156" t="s">
        <v>926</v>
      </c>
      <c r="E156" t="s">
        <v>927</v>
      </c>
      <c r="F156" s="2">
        <v>37904</v>
      </c>
      <c r="G156" t="s">
        <v>1007</v>
      </c>
      <c r="H156" t="s">
        <v>1008</v>
      </c>
      <c r="I156">
        <v>13.29</v>
      </c>
      <c r="J156" t="s">
        <v>1009</v>
      </c>
      <c r="K156">
        <v>29.3</v>
      </c>
      <c r="L156" t="s">
        <v>1458</v>
      </c>
      <c r="M156" t="s">
        <v>1010</v>
      </c>
      <c r="N156" t="s">
        <v>1175</v>
      </c>
      <c r="O156" t="s">
        <v>1461</v>
      </c>
      <c r="P156" t="s">
        <v>1190</v>
      </c>
      <c r="Q156">
        <v>20</v>
      </c>
      <c r="R156" t="s">
        <v>1176</v>
      </c>
      <c r="S156" t="s">
        <v>1191</v>
      </c>
      <c r="X156">
        <v>20</v>
      </c>
      <c r="Y156" t="s">
        <v>1176</v>
      </c>
      <c r="AA156" t="s">
        <v>1192</v>
      </c>
    </row>
    <row r="157" spans="1:27" ht="14.25">
      <c r="A157" s="1" t="s">
        <v>945</v>
      </c>
      <c r="B157" t="s">
        <v>946</v>
      </c>
      <c r="C157" t="s">
        <v>947</v>
      </c>
      <c r="D157" t="s">
        <v>909</v>
      </c>
      <c r="E157" t="s">
        <v>591</v>
      </c>
      <c r="F157" s="2">
        <v>39205</v>
      </c>
      <c r="G157" t="s">
        <v>948</v>
      </c>
      <c r="H157" t="s">
        <v>949</v>
      </c>
      <c r="I157">
        <v>13.22</v>
      </c>
      <c r="J157" t="s">
        <v>950</v>
      </c>
      <c r="K157">
        <v>20.4</v>
      </c>
      <c r="L157" t="s">
        <v>1458</v>
      </c>
      <c r="M157" t="s">
        <v>951</v>
      </c>
      <c r="N157" t="s">
        <v>1175</v>
      </c>
      <c r="O157" t="s">
        <v>1468</v>
      </c>
      <c r="Q157">
        <v>5</v>
      </c>
      <c r="R157" t="s">
        <v>1176</v>
      </c>
      <c r="S157" t="s">
        <v>1193</v>
      </c>
      <c r="X157">
        <v>5</v>
      </c>
      <c r="Y157" t="s">
        <v>1176</v>
      </c>
      <c r="Z157" t="s">
        <v>1193</v>
      </c>
      <c r="AA157" t="s">
        <v>1194</v>
      </c>
    </row>
    <row r="158" spans="1:27" ht="14.25">
      <c r="A158" s="1" t="s">
        <v>945</v>
      </c>
      <c r="B158" t="s">
        <v>946</v>
      </c>
      <c r="C158" t="s">
        <v>947</v>
      </c>
      <c r="D158" t="s">
        <v>909</v>
      </c>
      <c r="E158" t="s">
        <v>591</v>
      </c>
      <c r="F158" s="2">
        <v>39205</v>
      </c>
      <c r="G158" t="s">
        <v>948</v>
      </c>
      <c r="H158" t="s">
        <v>949</v>
      </c>
      <c r="I158">
        <v>13.22</v>
      </c>
      <c r="J158" t="s">
        <v>950</v>
      </c>
      <c r="K158">
        <v>20.4</v>
      </c>
      <c r="L158" t="s">
        <v>1458</v>
      </c>
      <c r="M158" t="s">
        <v>951</v>
      </c>
      <c r="N158" t="s">
        <v>1175</v>
      </c>
      <c r="O158" t="s">
        <v>1468</v>
      </c>
      <c r="Q158">
        <v>5</v>
      </c>
      <c r="R158" t="s">
        <v>1176</v>
      </c>
      <c r="S158" t="s">
        <v>1193</v>
      </c>
      <c r="X158">
        <v>5</v>
      </c>
      <c r="Y158" t="s">
        <v>1176</v>
      </c>
      <c r="Z158" t="s">
        <v>1193</v>
      </c>
      <c r="AA158" t="s">
        <v>1194</v>
      </c>
    </row>
    <row r="159" spans="1:27" ht="14.25">
      <c r="A159" s="1" t="s">
        <v>868</v>
      </c>
      <c r="B159" t="s">
        <v>869</v>
      </c>
      <c r="C159" t="s">
        <v>870</v>
      </c>
      <c r="D159" t="s">
        <v>871</v>
      </c>
      <c r="E159" t="s">
        <v>872</v>
      </c>
      <c r="F159" s="2">
        <v>35444</v>
      </c>
      <c r="G159" t="s">
        <v>873</v>
      </c>
      <c r="H159" t="s">
        <v>874</v>
      </c>
      <c r="I159">
        <v>13.22</v>
      </c>
      <c r="J159" t="s">
        <v>875</v>
      </c>
      <c r="K159">
        <v>99.5</v>
      </c>
      <c r="L159" t="s">
        <v>1458</v>
      </c>
      <c r="M159" t="s">
        <v>876</v>
      </c>
      <c r="N159" t="s">
        <v>1195</v>
      </c>
      <c r="O159" t="s">
        <v>1468</v>
      </c>
      <c r="P159" t="s">
        <v>878</v>
      </c>
      <c r="Q159">
        <v>0.36</v>
      </c>
      <c r="R159" t="s">
        <v>1503</v>
      </c>
      <c r="U159">
        <v>0.0036</v>
      </c>
      <c r="V159" t="s">
        <v>1464</v>
      </c>
      <c r="X159">
        <v>0.0036</v>
      </c>
      <c r="Y159" t="s">
        <v>1464</v>
      </c>
      <c r="AA159" t="s">
        <v>1196</v>
      </c>
    </row>
    <row r="160" spans="1:27" ht="14.25">
      <c r="A160" s="1" t="s">
        <v>1483</v>
      </c>
      <c r="B160" t="s">
        <v>1484</v>
      </c>
      <c r="C160" t="s">
        <v>1485</v>
      </c>
      <c r="D160" t="s">
        <v>1486</v>
      </c>
      <c r="E160" t="s">
        <v>1487</v>
      </c>
      <c r="F160" s="2">
        <v>35796</v>
      </c>
      <c r="G160" t="s">
        <v>1488</v>
      </c>
      <c r="H160" t="s">
        <v>880</v>
      </c>
      <c r="I160">
        <v>13.22</v>
      </c>
      <c r="J160" t="s">
        <v>881</v>
      </c>
      <c r="K160">
        <v>265.7</v>
      </c>
      <c r="L160" t="s">
        <v>882</v>
      </c>
      <c r="M160" t="s">
        <v>883</v>
      </c>
      <c r="N160" t="s">
        <v>1195</v>
      </c>
      <c r="O160" t="s">
        <v>1461</v>
      </c>
      <c r="P160" t="s">
        <v>966</v>
      </c>
      <c r="Q160">
        <v>0.052</v>
      </c>
      <c r="R160" t="s">
        <v>1464</v>
      </c>
      <c r="X160">
        <v>0.052</v>
      </c>
      <c r="Y160" t="s">
        <v>1464</v>
      </c>
      <c r="AA160" t="s">
        <v>1465</v>
      </c>
    </row>
    <row r="161" spans="1:27" ht="14.25">
      <c r="A161" s="1" t="s">
        <v>884</v>
      </c>
      <c r="B161" t="s">
        <v>885</v>
      </c>
      <c r="C161" t="s">
        <v>885</v>
      </c>
      <c r="D161" t="s">
        <v>886</v>
      </c>
      <c r="E161" t="s">
        <v>887</v>
      </c>
      <c r="F161" s="2">
        <v>35873</v>
      </c>
      <c r="H161" t="s">
        <v>888</v>
      </c>
      <c r="I161">
        <v>13.22</v>
      </c>
      <c r="J161" t="s">
        <v>889</v>
      </c>
      <c r="K161">
        <v>0</v>
      </c>
      <c r="M161" t="s">
        <v>890</v>
      </c>
      <c r="N161" t="s">
        <v>1195</v>
      </c>
      <c r="O161" t="s">
        <v>1468</v>
      </c>
      <c r="Q161">
        <v>4.4</v>
      </c>
      <c r="R161" t="s">
        <v>1503</v>
      </c>
      <c r="T161">
        <v>0</v>
      </c>
      <c r="U161">
        <v>5.4</v>
      </c>
      <c r="V161" t="s">
        <v>1503</v>
      </c>
      <c r="X161">
        <v>0</v>
      </c>
      <c r="AA161" t="s">
        <v>1465</v>
      </c>
    </row>
    <row r="162" spans="1:27" ht="14.25">
      <c r="A162" s="1" t="s">
        <v>894</v>
      </c>
      <c r="B162" t="s">
        <v>895</v>
      </c>
      <c r="C162" t="s">
        <v>895</v>
      </c>
      <c r="D162" t="s">
        <v>896</v>
      </c>
      <c r="E162" t="s">
        <v>897</v>
      </c>
      <c r="F162" s="2">
        <v>36231</v>
      </c>
      <c r="H162" t="s">
        <v>762</v>
      </c>
      <c r="I162">
        <v>13.21</v>
      </c>
      <c r="J162" t="s">
        <v>898</v>
      </c>
      <c r="K162">
        <v>656.7</v>
      </c>
      <c r="L162" t="s">
        <v>899</v>
      </c>
      <c r="M162" t="s">
        <v>900</v>
      </c>
      <c r="N162" t="s">
        <v>1195</v>
      </c>
      <c r="O162" t="s">
        <v>1468</v>
      </c>
      <c r="Q162">
        <v>0.84</v>
      </c>
      <c r="R162" t="s">
        <v>1503</v>
      </c>
      <c r="T162">
        <v>0</v>
      </c>
      <c r="U162">
        <v>0</v>
      </c>
      <c r="X162">
        <v>0</v>
      </c>
      <c r="AA162" t="s">
        <v>1465</v>
      </c>
    </row>
    <row r="163" spans="1:27" ht="14.25">
      <c r="A163" s="1" t="s">
        <v>901</v>
      </c>
      <c r="B163" t="s">
        <v>902</v>
      </c>
      <c r="C163" t="s">
        <v>902</v>
      </c>
      <c r="D163" t="s">
        <v>871</v>
      </c>
      <c r="E163" t="s">
        <v>872</v>
      </c>
      <c r="F163" s="2">
        <v>37188</v>
      </c>
      <c r="G163" t="s">
        <v>903</v>
      </c>
      <c r="H163" t="s">
        <v>904</v>
      </c>
      <c r="I163">
        <v>13.22</v>
      </c>
      <c r="J163" t="s">
        <v>864</v>
      </c>
      <c r="K163">
        <v>99</v>
      </c>
      <c r="L163" t="s">
        <v>1458</v>
      </c>
      <c r="M163" t="s">
        <v>905</v>
      </c>
      <c r="N163" t="s">
        <v>1195</v>
      </c>
      <c r="O163" t="s">
        <v>1461</v>
      </c>
      <c r="P163" t="s">
        <v>906</v>
      </c>
      <c r="Q163">
        <v>0.495</v>
      </c>
      <c r="R163" t="s">
        <v>1503</v>
      </c>
      <c r="U163">
        <v>0.178</v>
      </c>
      <c r="V163" t="s">
        <v>1463</v>
      </c>
      <c r="AA163" t="s">
        <v>1197</v>
      </c>
    </row>
    <row r="164" spans="1:27" ht="14.25">
      <c r="A164" s="1" t="s">
        <v>901</v>
      </c>
      <c r="B164" t="s">
        <v>902</v>
      </c>
      <c r="C164" t="s">
        <v>902</v>
      </c>
      <c r="D164" t="s">
        <v>871</v>
      </c>
      <c r="E164" t="s">
        <v>872</v>
      </c>
      <c r="F164" s="2">
        <v>37188</v>
      </c>
      <c r="G164" t="s">
        <v>903</v>
      </c>
      <c r="H164" t="s">
        <v>904</v>
      </c>
      <c r="I164">
        <v>13.22</v>
      </c>
      <c r="J164" t="s">
        <v>864</v>
      </c>
      <c r="K164">
        <v>99</v>
      </c>
      <c r="L164" t="s">
        <v>1458</v>
      </c>
      <c r="M164" t="s">
        <v>905</v>
      </c>
      <c r="N164" t="s">
        <v>1195</v>
      </c>
      <c r="O164" t="s">
        <v>1461</v>
      </c>
      <c r="P164" t="s">
        <v>906</v>
      </c>
      <c r="Q164">
        <v>0.495</v>
      </c>
      <c r="R164" t="s">
        <v>1503</v>
      </c>
      <c r="U164">
        <v>0.178</v>
      </c>
      <c r="V164" t="s">
        <v>1463</v>
      </c>
      <c r="AA164" t="s">
        <v>1197</v>
      </c>
    </row>
    <row r="165" spans="1:27" ht="14.25">
      <c r="A165" s="1" t="s">
        <v>907</v>
      </c>
      <c r="B165" t="s">
        <v>908</v>
      </c>
      <c r="C165" t="s">
        <v>908</v>
      </c>
      <c r="D165" t="s">
        <v>909</v>
      </c>
      <c r="E165" t="s">
        <v>591</v>
      </c>
      <c r="F165" s="2">
        <v>37224</v>
      </c>
      <c r="G165" t="s">
        <v>910</v>
      </c>
      <c r="H165" t="s">
        <v>911</v>
      </c>
      <c r="I165">
        <v>13.22</v>
      </c>
      <c r="J165" t="s">
        <v>912</v>
      </c>
      <c r="K165">
        <v>91.2</v>
      </c>
      <c r="L165" t="s">
        <v>1458</v>
      </c>
      <c r="M165" t="s">
        <v>913</v>
      </c>
      <c r="N165" t="s">
        <v>1195</v>
      </c>
      <c r="O165" t="s">
        <v>1468</v>
      </c>
      <c r="Q165">
        <v>1.18</v>
      </c>
      <c r="R165" t="s">
        <v>1503</v>
      </c>
      <c r="U165">
        <v>5.17</v>
      </c>
      <c r="V165" t="s">
        <v>1463</v>
      </c>
      <c r="X165">
        <v>0.014</v>
      </c>
      <c r="Y165" t="s">
        <v>1464</v>
      </c>
      <c r="AA165" t="s">
        <v>1198</v>
      </c>
    </row>
    <row r="166" spans="1:27" ht="14.25">
      <c r="A166" s="1" t="s">
        <v>907</v>
      </c>
      <c r="B166" t="s">
        <v>908</v>
      </c>
      <c r="C166" t="s">
        <v>908</v>
      </c>
      <c r="D166" t="s">
        <v>909</v>
      </c>
      <c r="E166" t="s">
        <v>591</v>
      </c>
      <c r="F166" s="2">
        <v>37224</v>
      </c>
      <c r="G166" t="s">
        <v>910</v>
      </c>
      <c r="H166" t="s">
        <v>911</v>
      </c>
      <c r="I166">
        <v>13.22</v>
      </c>
      <c r="J166" t="s">
        <v>912</v>
      </c>
      <c r="K166">
        <v>91.2</v>
      </c>
      <c r="L166" t="s">
        <v>1458</v>
      </c>
      <c r="M166" t="s">
        <v>913</v>
      </c>
      <c r="N166" t="s">
        <v>1195</v>
      </c>
      <c r="O166" t="s">
        <v>1468</v>
      </c>
      <c r="Q166">
        <v>1.18</v>
      </c>
      <c r="R166" t="s">
        <v>1503</v>
      </c>
      <c r="U166">
        <v>5.17</v>
      </c>
      <c r="V166" t="s">
        <v>1463</v>
      </c>
      <c r="X166">
        <v>0.014</v>
      </c>
      <c r="Y166" t="s">
        <v>1464</v>
      </c>
      <c r="AA166" t="s">
        <v>1198</v>
      </c>
    </row>
    <row r="167" spans="1:27" ht="14.25">
      <c r="A167" s="1" t="s">
        <v>915</v>
      </c>
      <c r="B167" t="s">
        <v>916</v>
      </c>
      <c r="C167" t="s">
        <v>917</v>
      </c>
      <c r="D167" t="s">
        <v>1453</v>
      </c>
      <c r="E167" t="s">
        <v>1454</v>
      </c>
      <c r="F167" s="2">
        <v>37704</v>
      </c>
      <c r="H167" t="s">
        <v>918</v>
      </c>
      <c r="I167">
        <v>13.22</v>
      </c>
      <c r="J167" t="s">
        <v>864</v>
      </c>
      <c r="K167">
        <v>43.2</v>
      </c>
      <c r="L167" t="s">
        <v>919</v>
      </c>
      <c r="M167" t="s">
        <v>920</v>
      </c>
      <c r="N167" t="s">
        <v>1195</v>
      </c>
      <c r="O167" t="s">
        <v>1461</v>
      </c>
      <c r="P167" t="s">
        <v>906</v>
      </c>
      <c r="Q167">
        <v>0.23</v>
      </c>
      <c r="R167" t="s">
        <v>1503</v>
      </c>
      <c r="S167" t="s">
        <v>922</v>
      </c>
      <c r="AA167" t="s">
        <v>923</v>
      </c>
    </row>
    <row r="168" spans="1:27" ht="14.25">
      <c r="A168" s="1" t="s">
        <v>915</v>
      </c>
      <c r="B168" t="s">
        <v>916</v>
      </c>
      <c r="C168" t="s">
        <v>917</v>
      </c>
      <c r="D168" t="s">
        <v>1453</v>
      </c>
      <c r="E168" t="s">
        <v>1454</v>
      </c>
      <c r="F168" s="2">
        <v>37704</v>
      </c>
      <c r="H168" t="s">
        <v>918</v>
      </c>
      <c r="I168">
        <v>13.22</v>
      </c>
      <c r="J168" t="s">
        <v>864</v>
      </c>
      <c r="K168">
        <v>43.2</v>
      </c>
      <c r="L168" t="s">
        <v>919</v>
      </c>
      <c r="M168" t="s">
        <v>920</v>
      </c>
      <c r="N168" t="s">
        <v>1195</v>
      </c>
      <c r="O168" t="s">
        <v>1461</v>
      </c>
      <c r="P168" t="s">
        <v>906</v>
      </c>
      <c r="Q168">
        <v>0.23</v>
      </c>
      <c r="R168" t="s">
        <v>1503</v>
      </c>
      <c r="S168" t="s">
        <v>922</v>
      </c>
      <c r="AA168" t="s">
        <v>923</v>
      </c>
    </row>
    <row r="169" spans="1:27" ht="14.25">
      <c r="A169" s="1" t="s">
        <v>933</v>
      </c>
      <c r="B169" t="s">
        <v>934</v>
      </c>
      <c r="C169" t="s">
        <v>935</v>
      </c>
      <c r="D169" t="s">
        <v>577</v>
      </c>
      <c r="E169" t="s">
        <v>578</v>
      </c>
      <c r="F169" s="2">
        <v>38183</v>
      </c>
      <c r="G169" t="s">
        <v>936</v>
      </c>
      <c r="H169" t="s">
        <v>937</v>
      </c>
      <c r="I169">
        <v>13.22</v>
      </c>
      <c r="J169" t="s">
        <v>881</v>
      </c>
      <c r="K169">
        <v>40</v>
      </c>
      <c r="L169" t="s">
        <v>1458</v>
      </c>
      <c r="M169" t="s">
        <v>938</v>
      </c>
      <c r="N169" t="s">
        <v>1195</v>
      </c>
      <c r="O169" t="s">
        <v>1461</v>
      </c>
      <c r="P169" t="s">
        <v>939</v>
      </c>
      <c r="Q169">
        <v>0.003</v>
      </c>
      <c r="R169" t="s">
        <v>1464</v>
      </c>
      <c r="AA169" t="s">
        <v>1465</v>
      </c>
    </row>
    <row r="170" spans="1:27" ht="14.25">
      <c r="A170" s="1" t="s">
        <v>933</v>
      </c>
      <c r="B170" t="s">
        <v>934</v>
      </c>
      <c r="C170" t="s">
        <v>935</v>
      </c>
      <c r="D170" t="s">
        <v>577</v>
      </c>
      <c r="E170" t="s">
        <v>578</v>
      </c>
      <c r="F170" s="2">
        <v>38183</v>
      </c>
      <c r="G170" t="s">
        <v>936</v>
      </c>
      <c r="H170" t="s">
        <v>937</v>
      </c>
      <c r="I170">
        <v>13.22</v>
      </c>
      <c r="J170" t="s">
        <v>881</v>
      </c>
      <c r="K170">
        <v>40</v>
      </c>
      <c r="L170" t="s">
        <v>1458</v>
      </c>
      <c r="M170" t="s">
        <v>938</v>
      </c>
      <c r="N170" t="s">
        <v>1195</v>
      </c>
      <c r="O170" t="s">
        <v>1461</v>
      </c>
      <c r="P170" t="s">
        <v>939</v>
      </c>
      <c r="Q170">
        <v>0.003</v>
      </c>
      <c r="R170" t="s">
        <v>1464</v>
      </c>
      <c r="AA170" t="s">
        <v>1465</v>
      </c>
    </row>
    <row r="171" spans="1:27" ht="14.25">
      <c r="A171" s="1" t="s">
        <v>945</v>
      </c>
      <c r="B171" t="s">
        <v>946</v>
      </c>
      <c r="C171" t="s">
        <v>947</v>
      </c>
      <c r="D171" t="s">
        <v>909</v>
      </c>
      <c r="E171" t="s">
        <v>591</v>
      </c>
      <c r="F171" s="2">
        <v>39205</v>
      </c>
      <c r="G171" t="s">
        <v>948</v>
      </c>
      <c r="H171" t="s">
        <v>949</v>
      </c>
      <c r="I171">
        <v>13.22</v>
      </c>
      <c r="J171" t="s">
        <v>950</v>
      </c>
      <c r="K171">
        <v>20.4</v>
      </c>
      <c r="L171" t="s">
        <v>1458</v>
      </c>
      <c r="M171" t="s">
        <v>951</v>
      </c>
      <c r="N171" t="s">
        <v>1195</v>
      </c>
      <c r="O171" t="s">
        <v>1468</v>
      </c>
      <c r="Q171">
        <v>0.03</v>
      </c>
      <c r="R171" t="s">
        <v>1503</v>
      </c>
      <c r="U171">
        <v>0.5</v>
      </c>
      <c r="V171" t="s">
        <v>1463</v>
      </c>
      <c r="X171">
        <v>0.0015</v>
      </c>
      <c r="Y171" t="s">
        <v>1464</v>
      </c>
      <c r="AA171" t="s">
        <v>952</v>
      </c>
    </row>
    <row r="172" spans="1:27" ht="14.25">
      <c r="A172" s="1" t="s">
        <v>945</v>
      </c>
      <c r="B172" t="s">
        <v>946</v>
      </c>
      <c r="C172" t="s">
        <v>947</v>
      </c>
      <c r="D172" t="s">
        <v>909</v>
      </c>
      <c r="E172" t="s">
        <v>591</v>
      </c>
      <c r="F172" s="2">
        <v>39205</v>
      </c>
      <c r="G172" t="s">
        <v>948</v>
      </c>
      <c r="H172" t="s">
        <v>949</v>
      </c>
      <c r="I172">
        <v>13.22</v>
      </c>
      <c r="J172" t="s">
        <v>950</v>
      </c>
      <c r="K172">
        <v>20.4</v>
      </c>
      <c r="L172" t="s">
        <v>1458</v>
      </c>
      <c r="M172" t="s">
        <v>951</v>
      </c>
      <c r="N172" t="s">
        <v>1195</v>
      </c>
      <c r="O172" t="s">
        <v>1468</v>
      </c>
      <c r="Q172">
        <v>0.03</v>
      </c>
      <c r="R172" t="s">
        <v>1503</v>
      </c>
      <c r="U172">
        <v>0.5</v>
      </c>
      <c r="V172" t="s">
        <v>1463</v>
      </c>
      <c r="X172">
        <v>0.0015</v>
      </c>
      <c r="Y172" t="s">
        <v>1464</v>
      </c>
      <c r="AA172" t="s">
        <v>952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1089"/>
  <sheetViews>
    <sheetView zoomScale="75" zoomScaleNormal="75" zoomScalePageLayoutView="0" workbookViewId="0" topLeftCell="A1058">
      <selection activeCell="F1083" sqref="F1083"/>
    </sheetView>
  </sheetViews>
  <sheetFormatPr defaultColWidth="9.00390625" defaultRowHeight="14.25"/>
  <cols>
    <col min="1" max="1" width="9.00390625" style="1" customWidth="1"/>
    <col min="6" max="7" width="11.75390625" style="0" customWidth="1"/>
    <col min="11" max="11" width="12.75390625" style="0" customWidth="1"/>
    <col min="15" max="15" width="21.50390625" style="0" customWidth="1"/>
    <col min="16" max="16" width="4.25390625" style="0" customWidth="1"/>
  </cols>
  <sheetData>
    <row r="1" spans="1:27" ht="14.25">
      <c r="A1" s="1" t="s">
        <v>722</v>
      </c>
      <c r="B1" t="s">
        <v>723</v>
      </c>
      <c r="C1" t="s">
        <v>724</v>
      </c>
      <c r="D1" t="s">
        <v>725</v>
      </c>
      <c r="E1" t="s">
        <v>726</v>
      </c>
      <c r="F1" t="s">
        <v>727</v>
      </c>
      <c r="G1" t="s">
        <v>1094</v>
      </c>
      <c r="H1" t="s">
        <v>728</v>
      </c>
      <c r="I1" t="s">
        <v>729</v>
      </c>
      <c r="J1" t="s">
        <v>730</v>
      </c>
      <c r="K1" t="s">
        <v>731</v>
      </c>
      <c r="L1" t="s">
        <v>732</v>
      </c>
      <c r="M1" t="s">
        <v>733</v>
      </c>
      <c r="N1" t="s">
        <v>734</v>
      </c>
      <c r="O1" t="s">
        <v>735</v>
      </c>
      <c r="P1" t="s">
        <v>736</v>
      </c>
      <c r="Q1" t="s">
        <v>737</v>
      </c>
      <c r="R1" t="s">
        <v>738</v>
      </c>
      <c r="S1" t="s">
        <v>739</v>
      </c>
      <c r="T1" t="s">
        <v>740</v>
      </c>
      <c r="U1" t="s">
        <v>742</v>
      </c>
      <c r="V1" t="s">
        <v>743</v>
      </c>
      <c r="W1" t="s">
        <v>744</v>
      </c>
      <c r="X1" t="s">
        <v>745</v>
      </c>
      <c r="Y1" t="s">
        <v>746</v>
      </c>
      <c r="Z1" t="s">
        <v>747</v>
      </c>
      <c r="AA1" t="s">
        <v>748</v>
      </c>
    </row>
    <row r="2" spans="1:27" ht="14.25">
      <c r="A2" s="1" t="s">
        <v>1712</v>
      </c>
      <c r="B2" t="s">
        <v>1713</v>
      </c>
      <c r="C2" t="s">
        <v>1714</v>
      </c>
      <c r="D2" t="s">
        <v>1497</v>
      </c>
      <c r="E2" t="s">
        <v>1498</v>
      </c>
      <c r="F2" s="2">
        <v>36566</v>
      </c>
      <c r="G2" s="10">
        <f>YEAR(F2)</f>
        <v>2000</v>
      </c>
      <c r="H2" t="s">
        <v>1715</v>
      </c>
      <c r="I2" t="s">
        <v>1716</v>
      </c>
      <c r="J2">
        <v>13.31</v>
      </c>
      <c r="K2" t="s">
        <v>1717</v>
      </c>
      <c r="N2" t="s">
        <v>1718</v>
      </c>
      <c r="O2" t="s">
        <v>1719</v>
      </c>
      <c r="P2" t="s">
        <v>1468</v>
      </c>
      <c r="Q2" t="s">
        <v>1502</v>
      </c>
      <c r="R2">
        <v>0.12</v>
      </c>
      <c r="S2" t="s">
        <v>1503</v>
      </c>
      <c r="U2">
        <v>0.52</v>
      </c>
      <c r="V2" t="s">
        <v>1463</v>
      </c>
      <c r="AA2" t="s">
        <v>1465</v>
      </c>
    </row>
    <row r="3" spans="1:27" ht="14.25">
      <c r="A3" s="1" t="s">
        <v>1720</v>
      </c>
      <c r="B3" t="s">
        <v>1721</v>
      </c>
      <c r="C3" t="s">
        <v>1721</v>
      </c>
      <c r="D3" t="s">
        <v>1722</v>
      </c>
      <c r="E3" t="s">
        <v>1723</v>
      </c>
      <c r="F3" s="2">
        <v>36432</v>
      </c>
      <c r="G3" s="10">
        <f aca="true" t="shared" si="0" ref="G3:G66">YEAR(F3)</f>
        <v>1999</v>
      </c>
      <c r="H3" t="s">
        <v>1724</v>
      </c>
      <c r="I3" t="s">
        <v>1725</v>
      </c>
      <c r="J3">
        <v>13.31</v>
      </c>
      <c r="K3" t="s">
        <v>1457</v>
      </c>
      <c r="L3">
        <v>96</v>
      </c>
      <c r="M3" t="s">
        <v>1458</v>
      </c>
      <c r="O3" t="s">
        <v>1726</v>
      </c>
      <c r="P3" t="s">
        <v>582</v>
      </c>
      <c r="Q3" t="s">
        <v>1727</v>
      </c>
      <c r="AA3" t="s">
        <v>1465</v>
      </c>
    </row>
    <row r="4" spans="1:27" ht="14.25">
      <c r="A4" s="1" t="s">
        <v>1728</v>
      </c>
      <c r="B4" t="s">
        <v>1729</v>
      </c>
      <c r="C4" t="s">
        <v>1729</v>
      </c>
      <c r="D4" t="s">
        <v>1299</v>
      </c>
      <c r="E4" t="s">
        <v>1300</v>
      </c>
      <c r="F4" s="2">
        <v>36487</v>
      </c>
      <c r="G4" s="10">
        <f t="shared" si="0"/>
        <v>1999</v>
      </c>
      <c r="I4" t="s">
        <v>1116</v>
      </c>
      <c r="J4">
        <v>13.31</v>
      </c>
      <c r="K4" t="s">
        <v>1457</v>
      </c>
      <c r="L4">
        <v>31.5</v>
      </c>
      <c r="M4" t="s">
        <v>1458</v>
      </c>
      <c r="N4" t="s">
        <v>1730</v>
      </c>
      <c r="O4" t="s">
        <v>1726</v>
      </c>
      <c r="P4" t="s">
        <v>1468</v>
      </c>
      <c r="Q4" t="s">
        <v>1731</v>
      </c>
      <c r="R4">
        <v>5</v>
      </c>
      <c r="S4" t="s">
        <v>1304</v>
      </c>
      <c r="AA4" t="s">
        <v>1465</v>
      </c>
    </row>
    <row r="5" spans="1:27" ht="14.25">
      <c r="A5" s="1" t="s">
        <v>1732</v>
      </c>
      <c r="B5" t="s">
        <v>1733</v>
      </c>
      <c r="C5" t="s">
        <v>1733</v>
      </c>
      <c r="D5" t="s">
        <v>1299</v>
      </c>
      <c r="E5" t="s">
        <v>1300</v>
      </c>
      <c r="F5" s="2">
        <v>36496</v>
      </c>
      <c r="G5" s="10">
        <f t="shared" si="0"/>
        <v>1999</v>
      </c>
      <c r="H5" t="s">
        <v>1734</v>
      </c>
      <c r="I5" t="s">
        <v>1735</v>
      </c>
      <c r="J5">
        <v>13.31</v>
      </c>
      <c r="K5" t="s">
        <v>1457</v>
      </c>
      <c r="L5">
        <v>33.9</v>
      </c>
      <c r="M5" t="s">
        <v>1458</v>
      </c>
      <c r="N5" t="s">
        <v>1736</v>
      </c>
      <c r="O5" t="s">
        <v>1726</v>
      </c>
      <c r="P5" t="s">
        <v>1461</v>
      </c>
      <c r="Q5" t="s">
        <v>1737</v>
      </c>
      <c r="R5">
        <v>5</v>
      </c>
      <c r="S5" t="s">
        <v>1738</v>
      </c>
      <c r="T5" t="s">
        <v>1739</v>
      </c>
      <c r="AA5" t="s">
        <v>1740</v>
      </c>
    </row>
    <row r="6" spans="1:27" ht="14.25">
      <c r="A6" s="1" t="s">
        <v>1741</v>
      </c>
      <c r="B6" t="s">
        <v>1742</v>
      </c>
      <c r="C6" t="s">
        <v>1742</v>
      </c>
      <c r="D6" t="s">
        <v>1299</v>
      </c>
      <c r="E6" t="s">
        <v>1300</v>
      </c>
      <c r="F6" s="2">
        <v>36501</v>
      </c>
      <c r="G6" s="10">
        <f t="shared" si="0"/>
        <v>1999</v>
      </c>
      <c r="I6" t="s">
        <v>1743</v>
      </c>
      <c r="J6">
        <v>13.31</v>
      </c>
      <c r="K6" t="s">
        <v>1457</v>
      </c>
      <c r="L6">
        <v>16.5</v>
      </c>
      <c r="M6" t="s">
        <v>1458</v>
      </c>
      <c r="N6" t="s">
        <v>1744</v>
      </c>
      <c r="O6" t="s">
        <v>1726</v>
      </c>
      <c r="P6" t="s">
        <v>1468</v>
      </c>
      <c r="R6">
        <v>5</v>
      </c>
      <c r="S6" t="s">
        <v>1745</v>
      </c>
      <c r="T6" t="s">
        <v>1746</v>
      </c>
      <c r="AA6" t="s">
        <v>1465</v>
      </c>
    </row>
    <row r="7" spans="1:27" ht="14.25">
      <c r="A7" s="1" t="s">
        <v>1712</v>
      </c>
      <c r="B7" t="s">
        <v>1713</v>
      </c>
      <c r="C7" t="s">
        <v>1714</v>
      </c>
      <c r="D7" t="s">
        <v>1497</v>
      </c>
      <c r="E7" t="s">
        <v>1498</v>
      </c>
      <c r="F7" s="2">
        <v>36566</v>
      </c>
      <c r="G7" s="10">
        <f t="shared" si="0"/>
        <v>2000</v>
      </c>
      <c r="H7" t="s">
        <v>1715</v>
      </c>
      <c r="I7" t="s">
        <v>1716</v>
      </c>
      <c r="J7">
        <v>13.31</v>
      </c>
      <c r="K7" t="s">
        <v>1717</v>
      </c>
      <c r="N7" t="s">
        <v>1718</v>
      </c>
      <c r="O7" t="s">
        <v>1726</v>
      </c>
      <c r="P7" t="s">
        <v>1468</v>
      </c>
      <c r="Q7" t="s">
        <v>1502</v>
      </c>
      <c r="R7">
        <v>5.1</v>
      </c>
      <c r="S7" t="s">
        <v>1503</v>
      </c>
      <c r="U7">
        <v>22.34</v>
      </c>
      <c r="V7" t="s">
        <v>1463</v>
      </c>
      <c r="AA7" t="s">
        <v>1465</v>
      </c>
    </row>
    <row r="8" spans="1:27" ht="14.25">
      <c r="A8" s="1" t="s">
        <v>1747</v>
      </c>
      <c r="B8" t="s">
        <v>1748</v>
      </c>
      <c r="C8" t="s">
        <v>1748</v>
      </c>
      <c r="D8" t="s">
        <v>1299</v>
      </c>
      <c r="E8" t="s">
        <v>1300</v>
      </c>
      <c r="F8" s="2">
        <v>36719</v>
      </c>
      <c r="G8" s="10">
        <f t="shared" si="0"/>
        <v>2000</v>
      </c>
      <c r="H8" t="s">
        <v>1749</v>
      </c>
      <c r="I8" t="s">
        <v>888</v>
      </c>
      <c r="J8">
        <v>13.31</v>
      </c>
      <c r="K8" t="s">
        <v>1457</v>
      </c>
      <c r="L8">
        <v>21</v>
      </c>
      <c r="M8" t="s">
        <v>1458</v>
      </c>
      <c r="N8" t="s">
        <v>1750</v>
      </c>
      <c r="O8" t="s">
        <v>1726</v>
      </c>
      <c r="P8" t="s">
        <v>1461</v>
      </c>
      <c r="Q8" t="s">
        <v>1737</v>
      </c>
      <c r="R8">
        <v>5</v>
      </c>
      <c r="S8" t="s">
        <v>1738</v>
      </c>
      <c r="T8" t="s">
        <v>1751</v>
      </c>
      <c r="AA8" t="s">
        <v>1752</v>
      </c>
    </row>
    <row r="9" spans="1:27" ht="14.25">
      <c r="A9" s="1" t="s">
        <v>1753</v>
      </c>
      <c r="B9" t="s">
        <v>1754</v>
      </c>
      <c r="C9" t="s">
        <v>1754</v>
      </c>
      <c r="D9" t="s">
        <v>808</v>
      </c>
      <c r="E9" t="s">
        <v>1320</v>
      </c>
      <c r="F9" s="2">
        <v>38034</v>
      </c>
      <c r="G9" s="10">
        <f t="shared" si="0"/>
        <v>2004</v>
      </c>
      <c r="H9" t="s">
        <v>1755</v>
      </c>
      <c r="I9" t="s">
        <v>1756</v>
      </c>
      <c r="J9">
        <v>13.31</v>
      </c>
      <c r="K9" t="s">
        <v>1457</v>
      </c>
      <c r="L9">
        <v>0.03</v>
      </c>
      <c r="M9" t="s">
        <v>1757</v>
      </c>
      <c r="N9" t="s">
        <v>1758</v>
      </c>
      <c r="O9" t="s">
        <v>856</v>
      </c>
      <c r="P9" t="s">
        <v>1461</v>
      </c>
      <c r="Q9" t="s">
        <v>1759</v>
      </c>
      <c r="R9">
        <v>3.41</v>
      </c>
      <c r="S9" t="s">
        <v>1760</v>
      </c>
      <c r="T9" t="s">
        <v>1564</v>
      </c>
      <c r="AA9" t="s">
        <v>1761</v>
      </c>
    </row>
    <row r="10" spans="1:27" ht="14.25">
      <c r="A10" s="1" t="s">
        <v>1753</v>
      </c>
      <c r="B10" t="s">
        <v>1754</v>
      </c>
      <c r="C10" t="s">
        <v>1754</v>
      </c>
      <c r="D10" t="s">
        <v>808</v>
      </c>
      <c r="E10" t="s">
        <v>1320</v>
      </c>
      <c r="F10" s="2">
        <v>38034</v>
      </c>
      <c r="G10" s="10">
        <f t="shared" si="0"/>
        <v>2004</v>
      </c>
      <c r="H10" t="s">
        <v>1755</v>
      </c>
      <c r="I10" t="s">
        <v>1762</v>
      </c>
      <c r="J10">
        <v>13.31</v>
      </c>
      <c r="K10" t="s">
        <v>1457</v>
      </c>
      <c r="L10">
        <v>0.01</v>
      </c>
      <c r="M10" t="s">
        <v>1757</v>
      </c>
      <c r="N10" t="s">
        <v>1763</v>
      </c>
      <c r="O10" t="s">
        <v>856</v>
      </c>
      <c r="P10" t="s">
        <v>1461</v>
      </c>
      <c r="Q10" t="s">
        <v>1759</v>
      </c>
      <c r="R10">
        <v>1.4</v>
      </c>
      <c r="S10" t="s">
        <v>1760</v>
      </c>
      <c r="AA10" t="s">
        <v>1465</v>
      </c>
    </row>
    <row r="11" spans="1:27" ht="14.25">
      <c r="A11" s="1" t="s">
        <v>1764</v>
      </c>
      <c r="B11" t="s">
        <v>1765</v>
      </c>
      <c r="C11" t="s">
        <v>1766</v>
      </c>
      <c r="D11" t="s">
        <v>1229</v>
      </c>
      <c r="E11" t="s">
        <v>1230</v>
      </c>
      <c r="F11" s="2">
        <v>39245</v>
      </c>
      <c r="G11" s="10">
        <f t="shared" si="0"/>
        <v>2007</v>
      </c>
      <c r="H11" t="s">
        <v>1767</v>
      </c>
      <c r="I11" t="s">
        <v>1768</v>
      </c>
      <c r="J11">
        <v>13.31</v>
      </c>
      <c r="K11" t="s">
        <v>1457</v>
      </c>
      <c r="L11">
        <v>95</v>
      </c>
      <c r="M11" t="s">
        <v>1458</v>
      </c>
      <c r="O11" t="s">
        <v>1769</v>
      </c>
      <c r="P11" t="s">
        <v>1468</v>
      </c>
      <c r="R11">
        <v>0.061</v>
      </c>
      <c r="S11" t="s">
        <v>1464</v>
      </c>
      <c r="U11">
        <v>5.8</v>
      </c>
      <c r="V11" t="s">
        <v>1503</v>
      </c>
      <c r="AA11" t="s">
        <v>1465</v>
      </c>
    </row>
    <row r="12" spans="1:27" ht="14.25">
      <c r="A12" s="1" t="s">
        <v>1770</v>
      </c>
      <c r="B12" t="s">
        <v>1771</v>
      </c>
      <c r="D12" t="s">
        <v>600</v>
      </c>
      <c r="E12" t="s">
        <v>601</v>
      </c>
      <c r="F12" s="2">
        <v>39356</v>
      </c>
      <c r="G12" s="10">
        <f t="shared" si="0"/>
        <v>2007</v>
      </c>
      <c r="H12" t="s">
        <v>1772</v>
      </c>
      <c r="I12" t="s">
        <v>1773</v>
      </c>
      <c r="J12">
        <v>13.31</v>
      </c>
      <c r="O12" t="s">
        <v>1769</v>
      </c>
      <c r="P12" t="s">
        <v>1461</v>
      </c>
      <c r="Q12" t="s">
        <v>906</v>
      </c>
      <c r="AA12" t="s">
        <v>1465</v>
      </c>
    </row>
    <row r="13" spans="1:27" ht="14.25">
      <c r="A13" s="1" t="s">
        <v>868</v>
      </c>
      <c r="B13" t="s">
        <v>869</v>
      </c>
      <c r="C13" t="s">
        <v>870</v>
      </c>
      <c r="D13" t="s">
        <v>871</v>
      </c>
      <c r="E13" t="s">
        <v>872</v>
      </c>
      <c r="F13" s="2">
        <v>35444</v>
      </c>
      <c r="G13" s="10">
        <f t="shared" si="0"/>
        <v>1997</v>
      </c>
      <c r="H13" t="s">
        <v>873</v>
      </c>
      <c r="I13" t="s">
        <v>1774</v>
      </c>
      <c r="J13">
        <v>13.31</v>
      </c>
      <c r="K13" t="s">
        <v>1457</v>
      </c>
      <c r="L13">
        <v>99.5</v>
      </c>
      <c r="M13" t="s">
        <v>1458</v>
      </c>
      <c r="O13" t="s">
        <v>877</v>
      </c>
      <c r="P13" t="s">
        <v>1468</v>
      </c>
      <c r="Q13" t="s">
        <v>878</v>
      </c>
      <c r="R13">
        <v>3.6</v>
      </c>
      <c r="S13" t="s">
        <v>1503</v>
      </c>
      <c r="U13">
        <v>0.036</v>
      </c>
      <c r="V13" t="s">
        <v>1464</v>
      </c>
      <c r="X13">
        <v>0.036</v>
      </c>
      <c r="Y13" t="s">
        <v>1464</v>
      </c>
      <c r="AA13" t="s">
        <v>1775</v>
      </c>
    </row>
    <row r="14" spans="1:27" ht="14.25">
      <c r="A14" s="1" t="s">
        <v>1776</v>
      </c>
      <c r="B14" t="s">
        <v>551</v>
      </c>
      <c r="C14" t="s">
        <v>551</v>
      </c>
      <c r="D14" t="s">
        <v>808</v>
      </c>
      <c r="E14" t="s">
        <v>1320</v>
      </c>
      <c r="F14" s="2">
        <v>35489</v>
      </c>
      <c r="G14" s="10">
        <f t="shared" si="0"/>
        <v>1997</v>
      </c>
      <c r="I14" t="s">
        <v>1777</v>
      </c>
      <c r="J14">
        <v>13.31</v>
      </c>
      <c r="K14" t="s">
        <v>1457</v>
      </c>
      <c r="L14">
        <v>50</v>
      </c>
      <c r="M14" t="s">
        <v>1458</v>
      </c>
      <c r="N14" t="s">
        <v>1778</v>
      </c>
      <c r="O14" t="s">
        <v>877</v>
      </c>
      <c r="P14" t="s">
        <v>1461</v>
      </c>
      <c r="Q14" t="s">
        <v>1134</v>
      </c>
      <c r="R14">
        <v>0.1139</v>
      </c>
      <c r="S14" t="s">
        <v>1464</v>
      </c>
      <c r="U14">
        <v>0</v>
      </c>
      <c r="X14">
        <v>0.1139</v>
      </c>
      <c r="Y14" t="s">
        <v>1464</v>
      </c>
      <c r="AA14" t="s">
        <v>1465</v>
      </c>
    </row>
    <row r="15" spans="1:27" ht="14.25">
      <c r="A15" s="1" t="s">
        <v>1776</v>
      </c>
      <c r="B15" t="s">
        <v>551</v>
      </c>
      <c r="C15" t="s">
        <v>551</v>
      </c>
      <c r="D15" t="s">
        <v>808</v>
      </c>
      <c r="E15" t="s">
        <v>1320</v>
      </c>
      <c r="F15" s="2">
        <v>35489</v>
      </c>
      <c r="G15" s="10">
        <f t="shared" si="0"/>
        <v>1997</v>
      </c>
      <c r="I15" t="s">
        <v>1779</v>
      </c>
      <c r="J15">
        <v>13.31</v>
      </c>
      <c r="K15" t="s">
        <v>1457</v>
      </c>
      <c r="L15">
        <v>21</v>
      </c>
      <c r="M15" t="s">
        <v>1458</v>
      </c>
      <c r="N15" t="s">
        <v>1780</v>
      </c>
      <c r="O15" t="s">
        <v>877</v>
      </c>
      <c r="P15" t="s">
        <v>1461</v>
      </c>
      <c r="Q15" t="s">
        <v>906</v>
      </c>
      <c r="R15">
        <v>0.2142</v>
      </c>
      <c r="S15" t="s">
        <v>1464</v>
      </c>
      <c r="U15">
        <v>0</v>
      </c>
      <c r="X15">
        <v>0.2142</v>
      </c>
      <c r="Y15" t="s">
        <v>1464</v>
      </c>
      <c r="AA15" t="s">
        <v>1465</v>
      </c>
    </row>
    <row r="16" spans="1:27" ht="14.25">
      <c r="A16" s="1" t="s">
        <v>1776</v>
      </c>
      <c r="B16" t="s">
        <v>551</v>
      </c>
      <c r="C16" t="s">
        <v>551</v>
      </c>
      <c r="D16" t="s">
        <v>808</v>
      </c>
      <c r="E16" t="s">
        <v>1320</v>
      </c>
      <c r="F16" s="2">
        <v>35489</v>
      </c>
      <c r="G16" s="10">
        <f t="shared" si="0"/>
        <v>1997</v>
      </c>
      <c r="I16" t="s">
        <v>1781</v>
      </c>
      <c r="J16">
        <v>13.31</v>
      </c>
      <c r="K16" t="s">
        <v>1457</v>
      </c>
      <c r="L16">
        <v>58.4</v>
      </c>
      <c r="M16" t="s">
        <v>1458</v>
      </c>
      <c r="N16" t="s">
        <v>1782</v>
      </c>
      <c r="O16" t="s">
        <v>877</v>
      </c>
      <c r="P16" t="s">
        <v>1461</v>
      </c>
      <c r="Q16" t="s">
        <v>1134</v>
      </c>
      <c r="R16">
        <v>0.1139</v>
      </c>
      <c r="S16" t="s">
        <v>1464</v>
      </c>
      <c r="U16">
        <v>0</v>
      </c>
      <c r="X16">
        <v>0.1139</v>
      </c>
      <c r="Y16" t="s">
        <v>1464</v>
      </c>
      <c r="AA16" t="s">
        <v>1465</v>
      </c>
    </row>
    <row r="17" spans="1:27" ht="14.25">
      <c r="A17" s="1" t="s">
        <v>1783</v>
      </c>
      <c r="B17" t="s">
        <v>1784</v>
      </c>
      <c r="C17" t="s">
        <v>1784</v>
      </c>
      <c r="D17" t="s">
        <v>808</v>
      </c>
      <c r="E17" t="s">
        <v>1320</v>
      </c>
      <c r="F17" s="2">
        <v>35493</v>
      </c>
      <c r="G17" s="10">
        <f t="shared" si="0"/>
        <v>1997</v>
      </c>
      <c r="I17" t="s">
        <v>1785</v>
      </c>
      <c r="J17">
        <v>13.31</v>
      </c>
      <c r="K17" t="s">
        <v>1457</v>
      </c>
      <c r="L17">
        <v>68</v>
      </c>
      <c r="M17" t="s">
        <v>1458</v>
      </c>
      <c r="N17" t="s">
        <v>1786</v>
      </c>
      <c r="O17" t="s">
        <v>877</v>
      </c>
      <c r="P17" t="s">
        <v>1461</v>
      </c>
      <c r="Q17" t="s">
        <v>906</v>
      </c>
      <c r="R17">
        <v>10.6</v>
      </c>
      <c r="S17" t="s">
        <v>1503</v>
      </c>
      <c r="U17">
        <v>0</v>
      </c>
      <c r="X17">
        <f>R17/L17</f>
        <v>0.15588235294117647</v>
      </c>
      <c r="Y17" t="s">
        <v>1464</v>
      </c>
      <c r="AA17" t="s">
        <v>1465</v>
      </c>
    </row>
    <row r="18" spans="1:27" ht="14.25">
      <c r="A18" s="1" t="s">
        <v>1787</v>
      </c>
      <c r="B18" t="s">
        <v>1788</v>
      </c>
      <c r="C18" t="s">
        <v>1788</v>
      </c>
      <c r="D18" t="s">
        <v>713</v>
      </c>
      <c r="E18" t="s">
        <v>714</v>
      </c>
      <c r="F18" s="2">
        <v>35570</v>
      </c>
      <c r="G18" s="10">
        <f t="shared" si="0"/>
        <v>1997</v>
      </c>
      <c r="H18" t="s">
        <v>1789</v>
      </c>
      <c r="I18" t="s">
        <v>1790</v>
      </c>
      <c r="J18">
        <v>13.31</v>
      </c>
      <c r="K18" t="s">
        <v>993</v>
      </c>
      <c r="L18">
        <v>0.3</v>
      </c>
      <c r="M18" t="s">
        <v>1458</v>
      </c>
      <c r="N18" t="s">
        <v>1791</v>
      </c>
      <c r="O18" t="s">
        <v>877</v>
      </c>
      <c r="P18" t="s">
        <v>1461</v>
      </c>
      <c r="Q18" t="s">
        <v>1792</v>
      </c>
      <c r="R18">
        <v>1.3</v>
      </c>
      <c r="S18" t="s">
        <v>1503</v>
      </c>
      <c r="U18">
        <v>5.7</v>
      </c>
      <c r="V18" t="s">
        <v>1463</v>
      </c>
      <c r="X18">
        <v>4.3</v>
      </c>
      <c r="Y18" t="s">
        <v>1464</v>
      </c>
      <c r="AA18" t="s">
        <v>1465</v>
      </c>
    </row>
    <row r="19" spans="1:27" ht="14.25">
      <c r="A19" s="1" t="s">
        <v>1787</v>
      </c>
      <c r="B19" t="s">
        <v>1788</v>
      </c>
      <c r="C19" t="s">
        <v>1788</v>
      </c>
      <c r="D19" t="s">
        <v>713</v>
      </c>
      <c r="E19" t="s">
        <v>714</v>
      </c>
      <c r="F19" s="2">
        <v>35570</v>
      </c>
      <c r="G19" s="10">
        <f t="shared" si="0"/>
        <v>1997</v>
      </c>
      <c r="H19" t="s">
        <v>1789</v>
      </c>
      <c r="I19" t="s">
        <v>1793</v>
      </c>
      <c r="J19">
        <v>13.31</v>
      </c>
      <c r="K19" t="s">
        <v>1457</v>
      </c>
      <c r="L19">
        <v>2.3</v>
      </c>
      <c r="M19" t="s">
        <v>1794</v>
      </c>
      <c r="N19" t="s">
        <v>1795</v>
      </c>
      <c r="O19" t="s">
        <v>877</v>
      </c>
      <c r="P19" t="s">
        <v>1461</v>
      </c>
      <c r="Q19" t="s">
        <v>1796</v>
      </c>
      <c r="R19">
        <v>9.9</v>
      </c>
      <c r="S19" t="s">
        <v>1503</v>
      </c>
      <c r="U19">
        <v>43.36</v>
      </c>
      <c r="V19" t="s">
        <v>1463</v>
      </c>
      <c r="X19">
        <v>4.3</v>
      </c>
      <c r="Y19" t="s">
        <v>1464</v>
      </c>
      <c r="AA19" t="s">
        <v>1465</v>
      </c>
    </row>
    <row r="20" spans="1:27" ht="14.25">
      <c r="A20" s="1" t="s">
        <v>1787</v>
      </c>
      <c r="B20" t="s">
        <v>1788</v>
      </c>
      <c r="C20" t="s">
        <v>1788</v>
      </c>
      <c r="D20" t="s">
        <v>713</v>
      </c>
      <c r="E20" t="s">
        <v>714</v>
      </c>
      <c r="F20" s="2">
        <v>35570</v>
      </c>
      <c r="G20" s="10">
        <f t="shared" si="0"/>
        <v>1997</v>
      </c>
      <c r="H20" t="s">
        <v>1789</v>
      </c>
      <c r="I20" t="s">
        <v>1797</v>
      </c>
      <c r="J20">
        <v>13.31</v>
      </c>
      <c r="K20" t="s">
        <v>1457</v>
      </c>
      <c r="L20">
        <v>2.3</v>
      </c>
      <c r="M20" t="s">
        <v>1458</v>
      </c>
      <c r="N20" t="s">
        <v>1798</v>
      </c>
      <c r="O20" t="s">
        <v>877</v>
      </c>
      <c r="P20" t="s">
        <v>1461</v>
      </c>
      <c r="Q20" t="s">
        <v>1799</v>
      </c>
      <c r="R20">
        <v>9.9</v>
      </c>
      <c r="S20" t="s">
        <v>1503</v>
      </c>
      <c r="U20">
        <v>43.36</v>
      </c>
      <c r="V20" t="s">
        <v>1463</v>
      </c>
      <c r="X20">
        <v>4.3</v>
      </c>
      <c r="Y20" t="s">
        <v>1464</v>
      </c>
      <c r="AA20" t="s">
        <v>1465</v>
      </c>
    </row>
    <row r="21" spans="1:27" ht="14.25">
      <c r="A21" s="1" t="s">
        <v>1787</v>
      </c>
      <c r="B21" t="s">
        <v>1788</v>
      </c>
      <c r="C21" t="s">
        <v>1788</v>
      </c>
      <c r="D21" t="s">
        <v>713</v>
      </c>
      <c r="E21" t="s">
        <v>714</v>
      </c>
      <c r="F21" s="2">
        <v>35570</v>
      </c>
      <c r="G21" s="10">
        <f t="shared" si="0"/>
        <v>1997</v>
      </c>
      <c r="H21" t="s">
        <v>1789</v>
      </c>
      <c r="I21" t="s">
        <v>1800</v>
      </c>
      <c r="J21">
        <v>13.31</v>
      </c>
      <c r="K21" t="s">
        <v>1457</v>
      </c>
      <c r="L21">
        <v>2.3</v>
      </c>
      <c r="M21" t="s">
        <v>1458</v>
      </c>
      <c r="N21" t="s">
        <v>1801</v>
      </c>
      <c r="O21" t="s">
        <v>877</v>
      </c>
      <c r="P21" t="s">
        <v>1461</v>
      </c>
      <c r="Q21" t="s">
        <v>1802</v>
      </c>
      <c r="R21">
        <v>9.9</v>
      </c>
      <c r="S21" t="s">
        <v>1503</v>
      </c>
      <c r="U21">
        <v>43.36</v>
      </c>
      <c r="V21" t="s">
        <v>1463</v>
      </c>
      <c r="X21">
        <v>4.3</v>
      </c>
      <c r="Y21" t="s">
        <v>1464</v>
      </c>
      <c r="AA21" t="s">
        <v>1465</v>
      </c>
    </row>
    <row r="22" spans="1:27" ht="14.25">
      <c r="A22" s="1" t="s">
        <v>1787</v>
      </c>
      <c r="B22" t="s">
        <v>1788</v>
      </c>
      <c r="C22" t="s">
        <v>1788</v>
      </c>
      <c r="D22" t="s">
        <v>713</v>
      </c>
      <c r="E22" t="s">
        <v>714</v>
      </c>
      <c r="F22" s="2">
        <v>35570</v>
      </c>
      <c r="G22" s="10">
        <f t="shared" si="0"/>
        <v>1997</v>
      </c>
      <c r="H22" t="s">
        <v>1789</v>
      </c>
      <c r="I22" t="s">
        <v>1803</v>
      </c>
      <c r="J22">
        <v>13.31</v>
      </c>
      <c r="N22" t="s">
        <v>1804</v>
      </c>
      <c r="O22" t="s">
        <v>877</v>
      </c>
      <c r="P22" t="s">
        <v>1468</v>
      </c>
      <c r="R22">
        <v>0.53</v>
      </c>
      <c r="S22" t="s">
        <v>1503</v>
      </c>
      <c r="U22">
        <v>2.3</v>
      </c>
      <c r="V22" t="s">
        <v>1463</v>
      </c>
      <c r="X22">
        <v>0.034</v>
      </c>
      <c r="Y22" t="s">
        <v>1464</v>
      </c>
      <c r="AA22" t="s">
        <v>1465</v>
      </c>
    </row>
    <row r="23" spans="1:27" ht="14.25">
      <c r="A23" s="1" t="s">
        <v>1787</v>
      </c>
      <c r="B23" t="s">
        <v>1788</v>
      </c>
      <c r="C23" t="s">
        <v>1788</v>
      </c>
      <c r="D23" t="s">
        <v>713</v>
      </c>
      <c r="E23" t="s">
        <v>714</v>
      </c>
      <c r="F23" s="2">
        <v>35570</v>
      </c>
      <c r="G23" s="10">
        <f t="shared" si="0"/>
        <v>1997</v>
      </c>
      <c r="H23" t="s">
        <v>1789</v>
      </c>
      <c r="I23" t="s">
        <v>1805</v>
      </c>
      <c r="J23">
        <v>13.31</v>
      </c>
      <c r="K23" t="s">
        <v>1457</v>
      </c>
      <c r="L23">
        <v>0.3</v>
      </c>
      <c r="M23" t="s">
        <v>1458</v>
      </c>
      <c r="N23" t="s">
        <v>1806</v>
      </c>
      <c r="O23" t="s">
        <v>877</v>
      </c>
      <c r="P23" t="s">
        <v>1468</v>
      </c>
      <c r="R23">
        <v>1.3</v>
      </c>
      <c r="S23" t="s">
        <v>1503</v>
      </c>
      <c r="U23">
        <v>5.7</v>
      </c>
      <c r="V23" t="s">
        <v>1463</v>
      </c>
      <c r="X23">
        <v>4.3</v>
      </c>
      <c r="Y23" t="s">
        <v>1464</v>
      </c>
      <c r="AA23" t="s">
        <v>1465</v>
      </c>
    </row>
    <row r="24" spans="1:27" ht="14.25">
      <c r="A24" s="1" t="s">
        <v>1807</v>
      </c>
      <c r="B24" t="s">
        <v>1808</v>
      </c>
      <c r="C24" t="s">
        <v>1808</v>
      </c>
      <c r="D24" t="s">
        <v>769</v>
      </c>
      <c r="E24" t="s">
        <v>770</v>
      </c>
      <c r="F24" s="2">
        <v>35605</v>
      </c>
      <c r="G24" s="10">
        <f t="shared" si="0"/>
        <v>1997</v>
      </c>
      <c r="H24" t="s">
        <v>1809</v>
      </c>
      <c r="I24" t="s">
        <v>1810</v>
      </c>
      <c r="J24">
        <v>13.31</v>
      </c>
      <c r="K24" t="s">
        <v>1457</v>
      </c>
      <c r="L24">
        <v>93</v>
      </c>
      <c r="M24" t="s">
        <v>1458</v>
      </c>
      <c r="N24" t="s">
        <v>1811</v>
      </c>
      <c r="O24" t="s">
        <v>877</v>
      </c>
      <c r="P24" t="s">
        <v>1468</v>
      </c>
      <c r="Q24" t="s">
        <v>1812</v>
      </c>
      <c r="R24">
        <v>3.19</v>
      </c>
      <c r="S24" t="s">
        <v>1503</v>
      </c>
      <c r="X24">
        <v>0.034</v>
      </c>
      <c r="Y24" t="s">
        <v>1464</v>
      </c>
      <c r="AA24" t="s">
        <v>1465</v>
      </c>
    </row>
    <row r="25" spans="1:27" ht="14.25">
      <c r="A25" s="1" t="s">
        <v>1813</v>
      </c>
      <c r="B25" t="s">
        <v>1814</v>
      </c>
      <c r="C25" t="s">
        <v>1815</v>
      </c>
      <c r="D25" t="s">
        <v>1510</v>
      </c>
      <c r="E25" t="s">
        <v>1511</v>
      </c>
      <c r="F25" s="2">
        <v>35737</v>
      </c>
      <c r="G25" s="10">
        <f t="shared" si="0"/>
        <v>1997</v>
      </c>
      <c r="H25" t="s">
        <v>1816</v>
      </c>
      <c r="I25" t="s">
        <v>1817</v>
      </c>
      <c r="J25">
        <v>13.31</v>
      </c>
      <c r="K25" t="s">
        <v>1457</v>
      </c>
      <c r="L25">
        <v>54.9</v>
      </c>
      <c r="M25" t="s">
        <v>1458</v>
      </c>
      <c r="O25" t="s">
        <v>877</v>
      </c>
      <c r="P25" t="s">
        <v>1461</v>
      </c>
      <c r="Q25" t="s">
        <v>1818</v>
      </c>
      <c r="R25">
        <v>2.09</v>
      </c>
      <c r="S25" t="s">
        <v>1503</v>
      </c>
      <c r="U25">
        <v>8.24</v>
      </c>
      <c r="V25" t="s">
        <v>1463</v>
      </c>
      <c r="X25">
        <f>R25/L25</f>
        <v>0.038069216757741345</v>
      </c>
      <c r="Z25" t="s">
        <v>586</v>
      </c>
      <c r="AA25" t="s">
        <v>1465</v>
      </c>
    </row>
    <row r="26" spans="1:27" ht="14.25">
      <c r="A26" s="1" t="s">
        <v>1819</v>
      </c>
      <c r="B26" t="s">
        <v>1820</v>
      </c>
      <c r="C26" t="s">
        <v>1820</v>
      </c>
      <c r="D26" t="s">
        <v>1244</v>
      </c>
      <c r="E26" t="s">
        <v>1245</v>
      </c>
      <c r="F26" s="2">
        <v>35760</v>
      </c>
      <c r="G26" s="10">
        <f t="shared" si="0"/>
        <v>1997</v>
      </c>
      <c r="I26" t="s">
        <v>1821</v>
      </c>
      <c r="J26">
        <v>13.31</v>
      </c>
      <c r="K26" t="s">
        <v>1822</v>
      </c>
      <c r="L26">
        <v>24000</v>
      </c>
      <c r="M26" t="s">
        <v>1823</v>
      </c>
      <c r="N26" t="s">
        <v>1824</v>
      </c>
      <c r="O26" t="s">
        <v>877</v>
      </c>
      <c r="P26" t="s">
        <v>1468</v>
      </c>
      <c r="R26">
        <v>0.1</v>
      </c>
      <c r="S26" t="s">
        <v>1464</v>
      </c>
      <c r="U26">
        <v>5.03</v>
      </c>
      <c r="V26" t="s">
        <v>1825</v>
      </c>
      <c r="X26">
        <v>0.1</v>
      </c>
      <c r="Y26" t="s">
        <v>1464</v>
      </c>
      <c r="AA26" t="s">
        <v>1465</v>
      </c>
    </row>
    <row r="27" spans="1:27" ht="14.25">
      <c r="A27" s="1" t="s">
        <v>1826</v>
      </c>
      <c r="B27" t="s">
        <v>1496</v>
      </c>
      <c r="C27" t="s">
        <v>1496</v>
      </c>
      <c r="D27" t="s">
        <v>1510</v>
      </c>
      <c r="E27" t="s">
        <v>1511</v>
      </c>
      <c r="F27" s="2">
        <v>35794</v>
      </c>
      <c r="G27" s="10">
        <f t="shared" si="0"/>
        <v>1997</v>
      </c>
      <c r="I27" t="s">
        <v>1827</v>
      </c>
      <c r="J27">
        <v>13.31</v>
      </c>
      <c r="K27" t="s">
        <v>1457</v>
      </c>
      <c r="L27">
        <v>0.4</v>
      </c>
      <c r="M27" t="s">
        <v>1828</v>
      </c>
      <c r="O27" t="s">
        <v>877</v>
      </c>
      <c r="P27" t="s">
        <v>1461</v>
      </c>
      <c r="Q27" t="s">
        <v>1829</v>
      </c>
      <c r="R27">
        <v>83.93</v>
      </c>
      <c r="S27" t="s">
        <v>1503</v>
      </c>
      <c r="X27">
        <v>0.4</v>
      </c>
      <c r="Y27" t="s">
        <v>1828</v>
      </c>
      <c r="Z27" t="s">
        <v>586</v>
      </c>
      <c r="AA27" t="s">
        <v>1465</v>
      </c>
    </row>
    <row r="28" spans="1:27" ht="14.25">
      <c r="A28" s="1" t="s">
        <v>1830</v>
      </c>
      <c r="B28" t="s">
        <v>1831</v>
      </c>
      <c r="C28" t="s">
        <v>1832</v>
      </c>
      <c r="D28" t="s">
        <v>1510</v>
      </c>
      <c r="E28" t="s">
        <v>1511</v>
      </c>
      <c r="F28" s="2">
        <v>35839</v>
      </c>
      <c r="G28" s="10">
        <f t="shared" si="0"/>
        <v>1998</v>
      </c>
      <c r="H28" t="s">
        <v>1833</v>
      </c>
      <c r="I28" t="s">
        <v>1834</v>
      </c>
      <c r="J28">
        <v>13.31</v>
      </c>
      <c r="K28" t="s">
        <v>1457</v>
      </c>
      <c r="L28">
        <v>95</v>
      </c>
      <c r="M28" t="s">
        <v>1458</v>
      </c>
      <c r="O28" t="s">
        <v>877</v>
      </c>
      <c r="P28" t="s">
        <v>1461</v>
      </c>
      <c r="Q28" t="s">
        <v>1835</v>
      </c>
      <c r="R28">
        <v>5.7</v>
      </c>
      <c r="S28" t="s">
        <v>1503</v>
      </c>
      <c r="T28" t="s">
        <v>1517</v>
      </c>
      <c r="U28">
        <v>24.97</v>
      </c>
      <c r="V28" t="s">
        <v>1463</v>
      </c>
      <c r="W28" t="s">
        <v>1519</v>
      </c>
      <c r="X28">
        <v>0.06</v>
      </c>
      <c r="Y28" t="s">
        <v>1464</v>
      </c>
      <c r="Z28" t="s">
        <v>1836</v>
      </c>
      <c r="AA28" t="s">
        <v>1465</v>
      </c>
    </row>
    <row r="29" spans="1:27" ht="14.25">
      <c r="A29" s="1" t="s">
        <v>1830</v>
      </c>
      <c r="B29" t="s">
        <v>1831</v>
      </c>
      <c r="C29" t="s">
        <v>1832</v>
      </c>
      <c r="D29" t="s">
        <v>1510</v>
      </c>
      <c r="E29" t="s">
        <v>1511</v>
      </c>
      <c r="F29" s="2">
        <v>35839</v>
      </c>
      <c r="G29" s="10">
        <f t="shared" si="0"/>
        <v>1998</v>
      </c>
      <c r="H29" t="s">
        <v>1833</v>
      </c>
      <c r="I29" t="s">
        <v>1837</v>
      </c>
      <c r="J29">
        <v>13.31</v>
      </c>
      <c r="L29">
        <v>9</v>
      </c>
      <c r="M29" t="s">
        <v>1458</v>
      </c>
      <c r="N29" t="s">
        <v>1838</v>
      </c>
      <c r="O29" t="s">
        <v>877</v>
      </c>
      <c r="P29" t="s">
        <v>1468</v>
      </c>
      <c r="R29">
        <v>0.4</v>
      </c>
      <c r="S29" t="s">
        <v>1503</v>
      </c>
      <c r="T29" t="s">
        <v>1517</v>
      </c>
      <c r="U29">
        <v>1.75</v>
      </c>
      <c r="V29" t="s">
        <v>1463</v>
      </c>
      <c r="W29" t="s">
        <v>1519</v>
      </c>
      <c r="X29">
        <v>0.044</v>
      </c>
      <c r="Y29" t="s">
        <v>1464</v>
      </c>
      <c r="Z29" t="s">
        <v>566</v>
      </c>
      <c r="AA29" t="s">
        <v>1465</v>
      </c>
    </row>
    <row r="30" spans="1:27" ht="14.25">
      <c r="A30" s="1" t="s">
        <v>1839</v>
      </c>
      <c r="B30" t="s">
        <v>1840</v>
      </c>
      <c r="C30" t="s">
        <v>1840</v>
      </c>
      <c r="D30" t="s">
        <v>998</v>
      </c>
      <c r="E30" t="s">
        <v>999</v>
      </c>
      <c r="F30" s="2">
        <v>35912</v>
      </c>
      <c r="G30" s="10">
        <f t="shared" si="0"/>
        <v>1998</v>
      </c>
      <c r="H30" t="s">
        <v>1841</v>
      </c>
      <c r="I30" t="s">
        <v>580</v>
      </c>
      <c r="J30">
        <v>13.31</v>
      </c>
      <c r="K30" t="s">
        <v>1457</v>
      </c>
      <c r="L30">
        <v>85</v>
      </c>
      <c r="M30" t="s">
        <v>1458</v>
      </c>
      <c r="N30" t="s">
        <v>1842</v>
      </c>
      <c r="O30" t="s">
        <v>877</v>
      </c>
      <c r="P30" t="s">
        <v>1468</v>
      </c>
      <c r="R30">
        <v>6.8</v>
      </c>
      <c r="S30" t="s">
        <v>1503</v>
      </c>
      <c r="U30">
        <v>29.9</v>
      </c>
      <c r="V30" t="s">
        <v>1843</v>
      </c>
      <c r="X30">
        <v>0.08</v>
      </c>
      <c r="Y30" t="s">
        <v>1464</v>
      </c>
      <c r="AA30" t="s">
        <v>1844</v>
      </c>
    </row>
    <row r="31" spans="1:27" ht="14.25">
      <c r="A31" s="1" t="s">
        <v>1845</v>
      </c>
      <c r="B31" t="s">
        <v>1846</v>
      </c>
      <c r="C31" t="s">
        <v>1846</v>
      </c>
      <c r="D31" t="s">
        <v>1847</v>
      </c>
      <c r="E31" t="s">
        <v>1848</v>
      </c>
      <c r="F31" s="2">
        <v>35933</v>
      </c>
      <c r="G31" s="10">
        <f t="shared" si="0"/>
        <v>1998</v>
      </c>
      <c r="I31" t="s">
        <v>1849</v>
      </c>
      <c r="J31">
        <v>13.31</v>
      </c>
      <c r="K31" t="s">
        <v>1457</v>
      </c>
      <c r="L31">
        <v>45</v>
      </c>
      <c r="M31" t="s">
        <v>1458</v>
      </c>
      <c r="O31" t="s">
        <v>877</v>
      </c>
      <c r="P31" t="s">
        <v>1461</v>
      </c>
      <c r="Q31" t="s">
        <v>1850</v>
      </c>
      <c r="R31">
        <v>0.04</v>
      </c>
      <c r="S31" t="s">
        <v>1464</v>
      </c>
      <c r="U31">
        <v>0</v>
      </c>
      <c r="X31">
        <v>0.04</v>
      </c>
      <c r="Y31" t="s">
        <v>1464</v>
      </c>
      <c r="AA31" t="s">
        <v>1465</v>
      </c>
    </row>
    <row r="32" spans="1:27" ht="14.25">
      <c r="A32" s="1" t="s">
        <v>1851</v>
      </c>
      <c r="B32" t="s">
        <v>1846</v>
      </c>
      <c r="C32" t="s">
        <v>1846</v>
      </c>
      <c r="D32" t="s">
        <v>1847</v>
      </c>
      <c r="E32" t="s">
        <v>1848</v>
      </c>
      <c r="F32" s="2">
        <v>35933</v>
      </c>
      <c r="G32" s="10">
        <f t="shared" si="0"/>
        <v>1998</v>
      </c>
      <c r="I32" t="s">
        <v>1849</v>
      </c>
      <c r="J32">
        <v>13.31</v>
      </c>
      <c r="K32" t="s">
        <v>1457</v>
      </c>
      <c r="L32">
        <v>45</v>
      </c>
      <c r="M32" t="s">
        <v>1458</v>
      </c>
      <c r="O32" t="s">
        <v>877</v>
      </c>
      <c r="P32" t="s">
        <v>1461</v>
      </c>
      <c r="Q32" t="s">
        <v>1850</v>
      </c>
      <c r="R32">
        <v>0.04</v>
      </c>
      <c r="S32" t="s">
        <v>1464</v>
      </c>
      <c r="U32">
        <v>0</v>
      </c>
      <c r="X32">
        <v>0.04</v>
      </c>
      <c r="Y32" t="s">
        <v>1464</v>
      </c>
      <c r="AA32" t="s">
        <v>1465</v>
      </c>
    </row>
    <row r="33" spans="1:27" ht="14.25">
      <c r="A33" s="1" t="s">
        <v>749</v>
      </c>
      <c r="B33" t="s">
        <v>750</v>
      </c>
      <c r="C33" t="s">
        <v>750</v>
      </c>
      <c r="D33" t="s">
        <v>751</v>
      </c>
      <c r="E33" t="s">
        <v>752</v>
      </c>
      <c r="F33" s="2">
        <v>35985</v>
      </c>
      <c r="G33" s="10">
        <f t="shared" si="0"/>
        <v>1998</v>
      </c>
      <c r="H33" t="s">
        <v>753</v>
      </c>
      <c r="I33" t="s">
        <v>1852</v>
      </c>
      <c r="J33">
        <v>13.31</v>
      </c>
      <c r="K33" t="s">
        <v>1457</v>
      </c>
      <c r="L33">
        <v>28</v>
      </c>
      <c r="M33" t="s">
        <v>1458</v>
      </c>
      <c r="N33" t="s">
        <v>1853</v>
      </c>
      <c r="O33" t="s">
        <v>877</v>
      </c>
      <c r="P33" t="s">
        <v>1468</v>
      </c>
      <c r="R33">
        <v>1</v>
      </c>
      <c r="S33" t="s">
        <v>1503</v>
      </c>
      <c r="X33">
        <v>0.036</v>
      </c>
      <c r="Y33" t="s">
        <v>1464</v>
      </c>
      <c r="AA33" t="s">
        <v>1465</v>
      </c>
    </row>
    <row r="34" spans="1:27" ht="14.25">
      <c r="A34" s="1" t="s">
        <v>1854</v>
      </c>
      <c r="B34" t="s">
        <v>1855</v>
      </c>
      <c r="C34" t="s">
        <v>1855</v>
      </c>
      <c r="D34" t="s">
        <v>1217</v>
      </c>
      <c r="E34" t="s">
        <v>1218</v>
      </c>
      <c r="F34" s="2">
        <v>36021</v>
      </c>
      <c r="G34" s="10">
        <f t="shared" si="0"/>
        <v>1998</v>
      </c>
      <c r="H34" t="s">
        <v>1789</v>
      </c>
      <c r="I34" t="s">
        <v>1856</v>
      </c>
      <c r="J34">
        <v>13.31</v>
      </c>
      <c r="K34" t="s">
        <v>1457</v>
      </c>
      <c r="L34">
        <v>10</v>
      </c>
      <c r="M34" t="s">
        <v>1458</v>
      </c>
      <c r="N34" t="s">
        <v>1857</v>
      </c>
      <c r="O34" t="s">
        <v>877</v>
      </c>
      <c r="P34" t="s">
        <v>1461</v>
      </c>
      <c r="Q34" t="s">
        <v>1704</v>
      </c>
      <c r="R34">
        <v>0.074</v>
      </c>
      <c r="S34" t="s">
        <v>1458</v>
      </c>
      <c r="X34">
        <v>0.074</v>
      </c>
      <c r="Y34" t="s">
        <v>1458</v>
      </c>
      <c r="AA34" t="s">
        <v>1465</v>
      </c>
    </row>
    <row r="35" spans="1:27" ht="14.25">
      <c r="A35" s="1" t="s">
        <v>1858</v>
      </c>
      <c r="B35" t="s">
        <v>1859</v>
      </c>
      <c r="C35" t="s">
        <v>1860</v>
      </c>
      <c r="D35" t="s">
        <v>1497</v>
      </c>
      <c r="E35" t="s">
        <v>1498</v>
      </c>
      <c r="F35" s="2">
        <v>36081</v>
      </c>
      <c r="G35" s="10">
        <f t="shared" si="0"/>
        <v>1998</v>
      </c>
      <c r="H35" t="s">
        <v>1861</v>
      </c>
      <c r="I35" t="s">
        <v>1862</v>
      </c>
      <c r="J35">
        <v>13.31</v>
      </c>
      <c r="K35" t="s">
        <v>1717</v>
      </c>
      <c r="L35">
        <v>32.2</v>
      </c>
      <c r="M35" t="s">
        <v>1458</v>
      </c>
      <c r="O35" t="s">
        <v>877</v>
      </c>
      <c r="P35" t="s">
        <v>1468</v>
      </c>
      <c r="Q35" t="s">
        <v>1502</v>
      </c>
      <c r="R35">
        <v>35</v>
      </c>
      <c r="S35" t="s">
        <v>1863</v>
      </c>
      <c r="U35">
        <v>0.42</v>
      </c>
      <c r="V35" t="s">
        <v>1503</v>
      </c>
      <c r="X35">
        <v>0.013</v>
      </c>
      <c r="Y35" t="s">
        <v>1464</v>
      </c>
      <c r="Z35" t="s">
        <v>1864</v>
      </c>
      <c r="AA35" t="s">
        <v>1865</v>
      </c>
    </row>
    <row r="36" spans="1:27" ht="14.25">
      <c r="A36" s="1" t="s">
        <v>1866</v>
      </c>
      <c r="B36" t="s">
        <v>1867</v>
      </c>
      <c r="C36" t="s">
        <v>1868</v>
      </c>
      <c r="D36" t="s">
        <v>909</v>
      </c>
      <c r="E36" t="s">
        <v>591</v>
      </c>
      <c r="F36" s="2">
        <v>36187</v>
      </c>
      <c r="G36" s="10">
        <f t="shared" si="0"/>
        <v>1999</v>
      </c>
      <c r="H36" t="s">
        <v>1869</v>
      </c>
      <c r="I36" t="s">
        <v>1870</v>
      </c>
      <c r="J36">
        <v>13.31</v>
      </c>
      <c r="K36" t="s">
        <v>1457</v>
      </c>
      <c r="L36">
        <v>14</v>
      </c>
      <c r="M36" t="s">
        <v>1458</v>
      </c>
      <c r="O36" t="s">
        <v>877</v>
      </c>
      <c r="P36" t="s">
        <v>1468</v>
      </c>
      <c r="R36">
        <v>1.2</v>
      </c>
      <c r="S36" t="s">
        <v>1503</v>
      </c>
      <c r="U36">
        <v>5.3</v>
      </c>
      <c r="V36" t="s">
        <v>1463</v>
      </c>
      <c r="X36">
        <v>0.086</v>
      </c>
      <c r="Y36" t="s">
        <v>1464</v>
      </c>
      <c r="AA36" t="s">
        <v>1465</v>
      </c>
    </row>
    <row r="37" spans="1:27" ht="14.25">
      <c r="A37" s="1" t="s">
        <v>1871</v>
      </c>
      <c r="B37" t="s">
        <v>1872</v>
      </c>
      <c r="C37" t="s">
        <v>1873</v>
      </c>
      <c r="D37" t="s">
        <v>871</v>
      </c>
      <c r="E37" t="s">
        <v>872</v>
      </c>
      <c r="F37" s="2">
        <v>36196</v>
      </c>
      <c r="G37" s="10">
        <f t="shared" si="0"/>
        <v>1999</v>
      </c>
      <c r="H37" t="s">
        <v>1874</v>
      </c>
      <c r="I37" t="s">
        <v>1875</v>
      </c>
      <c r="J37">
        <v>13.31</v>
      </c>
      <c r="K37" t="s">
        <v>1457</v>
      </c>
      <c r="L37">
        <v>84.4</v>
      </c>
      <c r="M37" t="s">
        <v>1458</v>
      </c>
      <c r="N37" t="s">
        <v>1876</v>
      </c>
      <c r="O37" t="s">
        <v>877</v>
      </c>
      <c r="P37" t="s">
        <v>1468</v>
      </c>
      <c r="Q37" t="s">
        <v>1877</v>
      </c>
      <c r="R37">
        <v>3</v>
      </c>
      <c r="S37" t="s">
        <v>1503</v>
      </c>
      <c r="U37">
        <v>37</v>
      </c>
      <c r="V37" t="s">
        <v>1032</v>
      </c>
      <c r="X37">
        <v>0.036</v>
      </c>
      <c r="Y37" t="s">
        <v>1464</v>
      </c>
      <c r="AA37" t="s">
        <v>1465</v>
      </c>
    </row>
    <row r="38" spans="1:27" ht="14.25">
      <c r="A38" s="1" t="s">
        <v>1878</v>
      </c>
      <c r="B38" t="s">
        <v>1879</v>
      </c>
      <c r="D38" t="s">
        <v>2912</v>
      </c>
      <c r="E38" t="s">
        <v>1880</v>
      </c>
      <c r="F38" s="2">
        <v>36286</v>
      </c>
      <c r="G38" s="10">
        <f t="shared" si="0"/>
        <v>1999</v>
      </c>
      <c r="I38" t="s">
        <v>1881</v>
      </c>
      <c r="J38">
        <v>13.31</v>
      </c>
      <c r="K38" t="s">
        <v>1457</v>
      </c>
      <c r="L38">
        <v>80.8</v>
      </c>
      <c r="M38" t="s">
        <v>1458</v>
      </c>
      <c r="O38" t="s">
        <v>877</v>
      </c>
      <c r="P38" t="s">
        <v>1461</v>
      </c>
      <c r="Q38" t="s">
        <v>1882</v>
      </c>
      <c r="R38">
        <v>0.09</v>
      </c>
      <c r="S38" t="s">
        <v>1464</v>
      </c>
      <c r="X38">
        <v>0.09</v>
      </c>
      <c r="Y38" t="s">
        <v>1464</v>
      </c>
      <c r="AA38" t="s">
        <v>1465</v>
      </c>
    </row>
    <row r="39" spans="1:27" ht="14.25">
      <c r="A39" s="1" t="s">
        <v>1883</v>
      </c>
      <c r="B39" t="s">
        <v>1884</v>
      </c>
      <c r="D39" t="s">
        <v>2912</v>
      </c>
      <c r="E39" t="s">
        <v>1880</v>
      </c>
      <c r="F39" s="2">
        <v>36286</v>
      </c>
      <c r="G39" s="10">
        <f t="shared" si="0"/>
        <v>1999</v>
      </c>
      <c r="I39" t="s">
        <v>1885</v>
      </c>
      <c r="J39">
        <v>13.31</v>
      </c>
      <c r="K39" t="s">
        <v>1457</v>
      </c>
      <c r="L39">
        <v>51.08</v>
      </c>
      <c r="M39" t="s">
        <v>919</v>
      </c>
      <c r="N39" t="s">
        <v>1886</v>
      </c>
      <c r="O39" t="s">
        <v>877</v>
      </c>
      <c r="P39" t="s">
        <v>1461</v>
      </c>
      <c r="Q39" t="s">
        <v>1707</v>
      </c>
      <c r="R39">
        <v>0.09</v>
      </c>
      <c r="S39" t="s">
        <v>1464</v>
      </c>
      <c r="U39">
        <v>0.2</v>
      </c>
      <c r="V39" t="s">
        <v>1463</v>
      </c>
      <c r="X39">
        <v>0.09</v>
      </c>
      <c r="Y39" t="s">
        <v>1464</v>
      </c>
      <c r="AA39" t="s">
        <v>1465</v>
      </c>
    </row>
    <row r="40" spans="1:27" ht="14.25">
      <c r="A40" s="1" t="s">
        <v>1887</v>
      </c>
      <c r="B40" t="s">
        <v>1888</v>
      </c>
      <c r="C40" t="s">
        <v>1888</v>
      </c>
      <c r="D40" t="s">
        <v>1299</v>
      </c>
      <c r="E40" t="s">
        <v>1300</v>
      </c>
      <c r="F40" s="2">
        <v>36389</v>
      </c>
      <c r="G40" s="10">
        <f t="shared" si="0"/>
        <v>1999</v>
      </c>
      <c r="I40" t="s">
        <v>1889</v>
      </c>
      <c r="J40">
        <v>13.31</v>
      </c>
      <c r="K40" t="s">
        <v>1457</v>
      </c>
      <c r="L40">
        <v>6.5</v>
      </c>
      <c r="M40" t="s">
        <v>1458</v>
      </c>
      <c r="N40" t="s">
        <v>1890</v>
      </c>
      <c r="O40" t="s">
        <v>877</v>
      </c>
      <c r="P40" t="s">
        <v>1461</v>
      </c>
      <c r="Q40" t="s">
        <v>1891</v>
      </c>
      <c r="R40">
        <v>50</v>
      </c>
      <c r="S40" t="s">
        <v>1304</v>
      </c>
      <c r="X40">
        <v>0.3</v>
      </c>
      <c r="Y40" t="s">
        <v>1464</v>
      </c>
      <c r="AA40" t="s">
        <v>1465</v>
      </c>
    </row>
    <row r="41" spans="1:27" ht="14.25">
      <c r="A41" s="1" t="s">
        <v>1892</v>
      </c>
      <c r="B41" t="s">
        <v>1893</v>
      </c>
      <c r="C41" t="s">
        <v>1893</v>
      </c>
      <c r="D41" t="s">
        <v>1299</v>
      </c>
      <c r="E41" t="s">
        <v>1300</v>
      </c>
      <c r="F41" s="2">
        <v>36412</v>
      </c>
      <c r="G41" s="10">
        <f t="shared" si="0"/>
        <v>1999</v>
      </c>
      <c r="H41" t="s">
        <v>1894</v>
      </c>
      <c r="I41" t="s">
        <v>1124</v>
      </c>
      <c r="J41">
        <v>13.31</v>
      </c>
      <c r="K41" t="s">
        <v>1457</v>
      </c>
      <c r="L41">
        <v>8.18</v>
      </c>
      <c r="M41" t="s">
        <v>1458</v>
      </c>
      <c r="N41" t="s">
        <v>1895</v>
      </c>
      <c r="O41" t="s">
        <v>877</v>
      </c>
      <c r="P41" t="s">
        <v>1468</v>
      </c>
      <c r="R41">
        <v>100</v>
      </c>
      <c r="S41" t="s">
        <v>1738</v>
      </c>
      <c r="T41" t="s">
        <v>1751</v>
      </c>
      <c r="X41">
        <v>0.074</v>
      </c>
      <c r="Y41" t="s">
        <v>1464</v>
      </c>
      <c r="Z41" t="s">
        <v>1896</v>
      </c>
      <c r="AA41" t="s">
        <v>1897</v>
      </c>
    </row>
    <row r="42" spans="1:27" ht="14.25">
      <c r="A42" s="1" t="s">
        <v>1720</v>
      </c>
      <c r="B42" t="s">
        <v>1721</v>
      </c>
      <c r="C42" t="s">
        <v>1721</v>
      </c>
      <c r="D42" t="s">
        <v>1722</v>
      </c>
      <c r="E42" t="s">
        <v>1723</v>
      </c>
      <c r="F42" s="2">
        <v>36432</v>
      </c>
      <c r="G42" s="10">
        <f t="shared" si="0"/>
        <v>1999</v>
      </c>
      <c r="H42" t="s">
        <v>1724</v>
      </c>
      <c r="I42" t="s">
        <v>1725</v>
      </c>
      <c r="J42">
        <v>13.31</v>
      </c>
      <c r="K42" t="s">
        <v>1457</v>
      </c>
      <c r="L42">
        <v>96</v>
      </c>
      <c r="M42" t="s">
        <v>1458</v>
      </c>
      <c r="O42" t="s">
        <v>877</v>
      </c>
      <c r="P42" t="s">
        <v>582</v>
      </c>
      <c r="Q42" t="s">
        <v>1898</v>
      </c>
      <c r="R42">
        <v>7.7</v>
      </c>
      <c r="S42" t="s">
        <v>1503</v>
      </c>
      <c r="U42">
        <v>100</v>
      </c>
      <c r="V42" t="s">
        <v>1899</v>
      </c>
      <c r="X42">
        <v>0.08</v>
      </c>
      <c r="Y42" t="s">
        <v>1464</v>
      </c>
      <c r="AA42" t="s">
        <v>1465</v>
      </c>
    </row>
    <row r="43" spans="1:27" ht="14.25">
      <c r="A43" s="1" t="s">
        <v>1900</v>
      </c>
      <c r="B43" t="s">
        <v>1901</v>
      </c>
      <c r="C43" t="s">
        <v>1902</v>
      </c>
      <c r="D43" t="s">
        <v>989</v>
      </c>
      <c r="E43" t="s">
        <v>990</v>
      </c>
      <c r="F43" s="2">
        <v>36434</v>
      </c>
      <c r="G43" s="10">
        <f t="shared" si="0"/>
        <v>1999</v>
      </c>
      <c r="I43" t="s">
        <v>1204</v>
      </c>
      <c r="J43">
        <v>13.31</v>
      </c>
      <c r="K43" t="s">
        <v>1457</v>
      </c>
      <c r="O43" t="s">
        <v>877</v>
      </c>
      <c r="P43" t="s">
        <v>1461</v>
      </c>
      <c r="Q43" t="s">
        <v>1903</v>
      </c>
      <c r="R43">
        <v>0.082</v>
      </c>
      <c r="S43" t="s">
        <v>1464</v>
      </c>
      <c r="X43">
        <v>0.082</v>
      </c>
      <c r="Y43" t="s">
        <v>1464</v>
      </c>
      <c r="AA43" t="s">
        <v>1465</v>
      </c>
    </row>
    <row r="44" spans="1:27" ht="14.25">
      <c r="A44" s="1" t="s">
        <v>1904</v>
      </c>
      <c r="B44" t="s">
        <v>1905</v>
      </c>
      <c r="C44" t="s">
        <v>1905</v>
      </c>
      <c r="D44" t="s">
        <v>1299</v>
      </c>
      <c r="E44" t="s">
        <v>1906</v>
      </c>
      <c r="F44" s="2">
        <v>36437</v>
      </c>
      <c r="G44" s="10">
        <f t="shared" si="0"/>
        <v>1999</v>
      </c>
      <c r="H44" t="s">
        <v>1907</v>
      </c>
      <c r="I44" t="s">
        <v>1908</v>
      </c>
      <c r="J44">
        <v>13.31</v>
      </c>
      <c r="K44" t="s">
        <v>1457</v>
      </c>
      <c r="L44">
        <v>2.75</v>
      </c>
      <c r="M44" t="s">
        <v>1458</v>
      </c>
      <c r="N44" t="s">
        <v>1909</v>
      </c>
      <c r="O44" t="s">
        <v>877</v>
      </c>
      <c r="P44" t="s">
        <v>1461</v>
      </c>
      <c r="Q44" t="s">
        <v>1910</v>
      </c>
      <c r="R44">
        <v>0.348</v>
      </c>
      <c r="S44" t="s">
        <v>1464</v>
      </c>
      <c r="X44">
        <v>0.348</v>
      </c>
      <c r="Y44" t="s">
        <v>1464</v>
      </c>
      <c r="AA44" t="s">
        <v>1465</v>
      </c>
    </row>
    <row r="45" spans="1:27" ht="14.25">
      <c r="A45" s="1" t="s">
        <v>1728</v>
      </c>
      <c r="B45" t="s">
        <v>1729</v>
      </c>
      <c r="C45" t="s">
        <v>1729</v>
      </c>
      <c r="D45" t="s">
        <v>1299</v>
      </c>
      <c r="E45" t="s">
        <v>1300</v>
      </c>
      <c r="F45" s="2">
        <v>36487</v>
      </c>
      <c r="G45" s="10">
        <f t="shared" si="0"/>
        <v>1999</v>
      </c>
      <c r="I45" t="s">
        <v>1116</v>
      </c>
      <c r="J45">
        <v>13.31</v>
      </c>
      <c r="K45" t="s">
        <v>1457</v>
      </c>
      <c r="L45">
        <v>31.5</v>
      </c>
      <c r="M45" t="s">
        <v>1458</v>
      </c>
      <c r="N45" t="s">
        <v>1730</v>
      </c>
      <c r="O45" t="s">
        <v>877</v>
      </c>
      <c r="P45" t="s">
        <v>1461</v>
      </c>
      <c r="Q45" t="s">
        <v>1911</v>
      </c>
      <c r="R45">
        <v>50</v>
      </c>
      <c r="S45" t="s">
        <v>1304</v>
      </c>
      <c r="X45">
        <v>0.037</v>
      </c>
      <c r="Y45" t="s">
        <v>1464</v>
      </c>
      <c r="AA45" t="s">
        <v>1465</v>
      </c>
    </row>
    <row r="46" spans="1:27" ht="14.25">
      <c r="A46" s="1" t="s">
        <v>1912</v>
      </c>
      <c r="B46" t="s">
        <v>1913</v>
      </c>
      <c r="C46" t="s">
        <v>1913</v>
      </c>
      <c r="D46" t="s">
        <v>1299</v>
      </c>
      <c r="E46" t="s">
        <v>1914</v>
      </c>
      <c r="F46" s="2">
        <v>36496</v>
      </c>
      <c r="G46" s="10">
        <f t="shared" si="0"/>
        <v>1999</v>
      </c>
      <c r="I46" t="s">
        <v>1915</v>
      </c>
      <c r="J46">
        <v>13.31</v>
      </c>
      <c r="K46" t="s">
        <v>1457</v>
      </c>
      <c r="L46">
        <v>4.29</v>
      </c>
      <c r="M46" t="s">
        <v>1458</v>
      </c>
      <c r="N46" t="s">
        <v>1916</v>
      </c>
      <c r="O46" t="s">
        <v>877</v>
      </c>
      <c r="P46" t="s">
        <v>1461</v>
      </c>
      <c r="Q46" t="s">
        <v>1917</v>
      </c>
      <c r="R46">
        <v>100</v>
      </c>
      <c r="S46" t="s">
        <v>1304</v>
      </c>
      <c r="X46">
        <v>0.075</v>
      </c>
      <c r="Y46" t="s">
        <v>1464</v>
      </c>
      <c r="AA46" t="s">
        <v>1465</v>
      </c>
    </row>
    <row r="47" spans="1:27" ht="14.25">
      <c r="A47" s="1" t="s">
        <v>1732</v>
      </c>
      <c r="B47" t="s">
        <v>1733</v>
      </c>
      <c r="C47" t="s">
        <v>1733</v>
      </c>
      <c r="D47" t="s">
        <v>1299</v>
      </c>
      <c r="E47" t="s">
        <v>1300</v>
      </c>
      <c r="F47" s="2">
        <v>36496</v>
      </c>
      <c r="G47" s="10">
        <f t="shared" si="0"/>
        <v>1999</v>
      </c>
      <c r="H47" t="s">
        <v>1734</v>
      </c>
      <c r="I47" t="s">
        <v>1735</v>
      </c>
      <c r="J47">
        <v>13.31</v>
      </c>
      <c r="K47" t="s">
        <v>1457</v>
      </c>
      <c r="L47">
        <v>33.9</v>
      </c>
      <c r="M47" t="s">
        <v>1458</v>
      </c>
      <c r="N47" t="s">
        <v>1736</v>
      </c>
      <c r="O47" t="s">
        <v>877</v>
      </c>
      <c r="P47" t="s">
        <v>1461</v>
      </c>
      <c r="Q47" t="s">
        <v>1134</v>
      </c>
      <c r="R47">
        <v>50</v>
      </c>
      <c r="S47" t="s">
        <v>1738</v>
      </c>
      <c r="T47" t="s">
        <v>1739</v>
      </c>
      <c r="X47">
        <v>0.037</v>
      </c>
      <c r="Y47" t="s">
        <v>1464</v>
      </c>
      <c r="Z47" t="s">
        <v>1896</v>
      </c>
      <c r="AA47" t="s">
        <v>1465</v>
      </c>
    </row>
    <row r="48" spans="1:27" ht="14.25">
      <c r="A48" s="1" t="s">
        <v>1741</v>
      </c>
      <c r="B48" t="s">
        <v>1742</v>
      </c>
      <c r="C48" t="s">
        <v>1742</v>
      </c>
      <c r="D48" t="s">
        <v>1299</v>
      </c>
      <c r="E48" t="s">
        <v>1300</v>
      </c>
      <c r="F48" s="2">
        <v>36501</v>
      </c>
      <c r="G48" s="10">
        <f t="shared" si="0"/>
        <v>1999</v>
      </c>
      <c r="I48" t="s">
        <v>1743</v>
      </c>
      <c r="J48">
        <v>13.31</v>
      </c>
      <c r="K48" t="s">
        <v>1457</v>
      </c>
      <c r="L48">
        <v>16.5</v>
      </c>
      <c r="M48" t="s">
        <v>1458</v>
      </c>
      <c r="N48" t="s">
        <v>1744</v>
      </c>
      <c r="O48" t="s">
        <v>877</v>
      </c>
      <c r="P48" t="s">
        <v>1468</v>
      </c>
      <c r="R48">
        <v>50</v>
      </c>
      <c r="S48" t="s">
        <v>1304</v>
      </c>
      <c r="T48" t="s">
        <v>1918</v>
      </c>
      <c r="Z48" t="s">
        <v>586</v>
      </c>
      <c r="AA48" t="s">
        <v>1465</v>
      </c>
    </row>
    <row r="49" spans="1:27" ht="14.25">
      <c r="A49" s="1" t="s">
        <v>1919</v>
      </c>
      <c r="B49" t="s">
        <v>1920</v>
      </c>
      <c r="C49" t="s">
        <v>1921</v>
      </c>
      <c r="D49" t="s">
        <v>1299</v>
      </c>
      <c r="E49" t="s">
        <v>1300</v>
      </c>
      <c r="F49" s="2">
        <v>36510</v>
      </c>
      <c r="G49" s="10">
        <f t="shared" si="0"/>
        <v>1999</v>
      </c>
      <c r="H49" t="s">
        <v>1922</v>
      </c>
      <c r="I49" t="s">
        <v>888</v>
      </c>
      <c r="J49">
        <v>13.31</v>
      </c>
      <c r="K49" t="s">
        <v>1457</v>
      </c>
      <c r="L49">
        <v>20.9</v>
      </c>
      <c r="M49" t="s">
        <v>1458</v>
      </c>
      <c r="N49" t="s">
        <v>1923</v>
      </c>
      <c r="O49" t="s">
        <v>877</v>
      </c>
      <c r="P49" t="s">
        <v>1461</v>
      </c>
      <c r="Q49" t="s">
        <v>906</v>
      </c>
      <c r="R49">
        <v>10</v>
      </c>
      <c r="S49" t="s">
        <v>1738</v>
      </c>
      <c r="T49" t="s">
        <v>1751</v>
      </c>
      <c r="X49">
        <v>0.074</v>
      </c>
      <c r="Y49" t="s">
        <v>1464</v>
      </c>
      <c r="Z49" t="s">
        <v>1896</v>
      </c>
      <c r="AA49" t="s">
        <v>1897</v>
      </c>
    </row>
    <row r="50" spans="1:27" ht="14.25">
      <c r="A50" s="1" t="s">
        <v>1924</v>
      </c>
      <c r="B50" t="s">
        <v>1920</v>
      </c>
      <c r="C50" t="s">
        <v>1920</v>
      </c>
      <c r="D50" t="s">
        <v>1299</v>
      </c>
      <c r="E50" t="s">
        <v>1300</v>
      </c>
      <c r="F50" s="2">
        <v>36510</v>
      </c>
      <c r="G50" s="10">
        <f t="shared" si="0"/>
        <v>1999</v>
      </c>
      <c r="I50" t="s">
        <v>1925</v>
      </c>
      <c r="J50">
        <v>13.31</v>
      </c>
      <c r="K50" t="s">
        <v>1457</v>
      </c>
      <c r="L50">
        <v>20.9</v>
      </c>
      <c r="M50" t="s">
        <v>1458</v>
      </c>
      <c r="N50" t="s">
        <v>1926</v>
      </c>
      <c r="O50" t="s">
        <v>877</v>
      </c>
      <c r="P50" t="s">
        <v>1468</v>
      </c>
      <c r="R50">
        <v>100</v>
      </c>
      <c r="S50" t="s">
        <v>1304</v>
      </c>
      <c r="T50" t="s">
        <v>1927</v>
      </c>
      <c r="X50">
        <v>0.07</v>
      </c>
      <c r="Y50" t="s">
        <v>1464</v>
      </c>
      <c r="Z50" t="s">
        <v>566</v>
      </c>
      <c r="AA50" t="s">
        <v>1465</v>
      </c>
    </row>
    <row r="51" spans="1:27" ht="14.25">
      <c r="A51" s="1" t="s">
        <v>1698</v>
      </c>
      <c r="B51" t="s">
        <v>1699</v>
      </c>
      <c r="C51" t="s">
        <v>1700</v>
      </c>
      <c r="D51" t="s">
        <v>989</v>
      </c>
      <c r="E51" t="s">
        <v>990</v>
      </c>
      <c r="F51" s="2">
        <v>36546</v>
      </c>
      <c r="G51" s="10">
        <f t="shared" si="0"/>
        <v>2000</v>
      </c>
      <c r="H51" t="s">
        <v>1701</v>
      </c>
      <c r="I51" t="s">
        <v>1702</v>
      </c>
      <c r="J51">
        <v>13.31</v>
      </c>
      <c r="K51" t="s">
        <v>1457</v>
      </c>
      <c r="L51">
        <v>328</v>
      </c>
      <c r="M51" t="s">
        <v>1458</v>
      </c>
      <c r="N51" t="s">
        <v>1703</v>
      </c>
      <c r="O51" t="s">
        <v>877</v>
      </c>
      <c r="P51" t="s">
        <v>1461</v>
      </c>
      <c r="Q51" t="s">
        <v>1704</v>
      </c>
      <c r="R51">
        <v>0.1</v>
      </c>
      <c r="S51" t="s">
        <v>1464</v>
      </c>
      <c r="X51">
        <v>0.1</v>
      </c>
      <c r="Y51" t="s">
        <v>1464</v>
      </c>
      <c r="AA51" t="s">
        <v>1465</v>
      </c>
    </row>
    <row r="52" spans="1:27" ht="14.25">
      <c r="A52" s="1" t="s">
        <v>1928</v>
      </c>
      <c r="B52" t="s">
        <v>1929</v>
      </c>
      <c r="C52" t="s">
        <v>1929</v>
      </c>
      <c r="D52" t="s">
        <v>1299</v>
      </c>
      <c r="E52" t="s">
        <v>1300</v>
      </c>
      <c r="F52" s="2">
        <v>36553</v>
      </c>
      <c r="G52" s="10">
        <f t="shared" si="0"/>
        <v>2000</v>
      </c>
      <c r="H52" t="s">
        <v>1930</v>
      </c>
      <c r="I52" t="s">
        <v>641</v>
      </c>
      <c r="J52">
        <v>13.31</v>
      </c>
      <c r="K52" t="s">
        <v>1457</v>
      </c>
      <c r="L52">
        <v>16.3</v>
      </c>
      <c r="M52" t="s">
        <v>1458</v>
      </c>
      <c r="N52" t="s">
        <v>1931</v>
      </c>
      <c r="O52" t="s">
        <v>877</v>
      </c>
      <c r="P52" t="s">
        <v>1461</v>
      </c>
      <c r="Q52" t="s">
        <v>974</v>
      </c>
      <c r="R52">
        <v>50</v>
      </c>
      <c r="S52" t="s">
        <v>1738</v>
      </c>
      <c r="T52" t="s">
        <v>1751</v>
      </c>
      <c r="X52">
        <v>0.037</v>
      </c>
      <c r="Y52" t="s">
        <v>1464</v>
      </c>
      <c r="Z52" t="s">
        <v>1896</v>
      </c>
      <c r="AA52" t="s">
        <v>1897</v>
      </c>
    </row>
    <row r="53" spans="1:27" ht="14.25">
      <c r="A53" s="1" t="s">
        <v>1712</v>
      </c>
      <c r="B53" t="s">
        <v>1713</v>
      </c>
      <c r="C53" t="s">
        <v>1714</v>
      </c>
      <c r="D53" t="s">
        <v>1497</v>
      </c>
      <c r="E53" t="s">
        <v>1498</v>
      </c>
      <c r="F53" s="2">
        <v>36566</v>
      </c>
      <c r="G53" s="10">
        <f t="shared" si="0"/>
        <v>2000</v>
      </c>
      <c r="H53" t="s">
        <v>1715</v>
      </c>
      <c r="I53" t="s">
        <v>1716</v>
      </c>
      <c r="J53">
        <v>13.31</v>
      </c>
      <c r="K53" t="s">
        <v>1717</v>
      </c>
      <c r="N53" t="s">
        <v>1718</v>
      </c>
      <c r="O53" t="s">
        <v>877</v>
      </c>
      <c r="P53" t="s">
        <v>1468</v>
      </c>
      <c r="Q53" t="s">
        <v>1502</v>
      </c>
      <c r="R53">
        <v>81</v>
      </c>
      <c r="S53" t="s">
        <v>1503</v>
      </c>
      <c r="U53">
        <v>247</v>
      </c>
      <c r="V53" t="s">
        <v>1463</v>
      </c>
      <c r="Z53" t="s">
        <v>586</v>
      </c>
      <c r="AA53" t="s">
        <v>1932</v>
      </c>
    </row>
    <row r="54" spans="1:27" ht="14.25">
      <c r="A54" s="1" t="s">
        <v>1933</v>
      </c>
      <c r="B54" t="s">
        <v>1934</v>
      </c>
      <c r="C54" t="s">
        <v>1934</v>
      </c>
      <c r="D54" t="s">
        <v>1299</v>
      </c>
      <c r="E54" t="s">
        <v>1300</v>
      </c>
      <c r="F54" s="2">
        <v>36571</v>
      </c>
      <c r="G54" s="10">
        <f t="shared" si="0"/>
        <v>2000</v>
      </c>
      <c r="H54" t="s">
        <v>1935</v>
      </c>
      <c r="I54" t="s">
        <v>641</v>
      </c>
      <c r="J54">
        <v>13.31</v>
      </c>
      <c r="K54" t="s">
        <v>1457</v>
      </c>
      <c r="L54">
        <v>6</v>
      </c>
      <c r="M54" t="s">
        <v>1458</v>
      </c>
      <c r="N54" t="s">
        <v>1936</v>
      </c>
      <c r="O54" t="s">
        <v>877</v>
      </c>
      <c r="P54" t="s">
        <v>1468</v>
      </c>
      <c r="R54">
        <v>50</v>
      </c>
      <c r="S54" t="s">
        <v>1738</v>
      </c>
      <c r="T54" t="s">
        <v>1751</v>
      </c>
      <c r="X54">
        <v>0.037</v>
      </c>
      <c r="Y54" t="s">
        <v>1464</v>
      </c>
      <c r="Z54" t="s">
        <v>1896</v>
      </c>
      <c r="AA54" t="s">
        <v>1897</v>
      </c>
    </row>
    <row r="55" spans="1:27" ht="14.25">
      <c r="A55" s="1" t="s">
        <v>1933</v>
      </c>
      <c r="B55" t="s">
        <v>1934</v>
      </c>
      <c r="C55" t="s">
        <v>1934</v>
      </c>
      <c r="D55" t="s">
        <v>1299</v>
      </c>
      <c r="E55" t="s">
        <v>1300</v>
      </c>
      <c r="F55" s="2">
        <v>36571</v>
      </c>
      <c r="G55" s="10">
        <f t="shared" si="0"/>
        <v>2000</v>
      </c>
      <c r="H55" t="s">
        <v>1935</v>
      </c>
      <c r="I55" t="s">
        <v>1937</v>
      </c>
      <c r="J55">
        <v>13.31</v>
      </c>
      <c r="K55" t="s">
        <v>1938</v>
      </c>
      <c r="L55">
        <v>6</v>
      </c>
      <c r="M55" t="s">
        <v>1458</v>
      </c>
      <c r="N55" t="s">
        <v>1939</v>
      </c>
      <c r="O55" t="s">
        <v>877</v>
      </c>
      <c r="P55" t="s">
        <v>1468</v>
      </c>
      <c r="R55">
        <v>400</v>
      </c>
      <c r="S55" t="s">
        <v>1738</v>
      </c>
      <c r="T55" t="s">
        <v>1751</v>
      </c>
      <c r="X55">
        <v>0.3</v>
      </c>
      <c r="Y55" t="s">
        <v>1464</v>
      </c>
      <c r="Z55" t="s">
        <v>1896</v>
      </c>
      <c r="AA55" t="s">
        <v>1465</v>
      </c>
    </row>
    <row r="56" spans="1:27" ht="14.25">
      <c r="A56" s="1" t="s">
        <v>1940</v>
      </c>
      <c r="B56" t="s">
        <v>1941</v>
      </c>
      <c r="C56" t="s">
        <v>1941</v>
      </c>
      <c r="D56" t="s">
        <v>1244</v>
      </c>
      <c r="E56" t="s">
        <v>1245</v>
      </c>
      <c r="F56" s="2">
        <v>36580</v>
      </c>
      <c r="G56" s="10">
        <f t="shared" si="0"/>
        <v>2000</v>
      </c>
      <c r="H56" t="s">
        <v>1942</v>
      </c>
      <c r="I56" t="s">
        <v>1943</v>
      </c>
      <c r="J56">
        <v>13.31</v>
      </c>
      <c r="K56" t="s">
        <v>1457</v>
      </c>
      <c r="L56">
        <v>90</v>
      </c>
      <c r="M56" t="s">
        <v>1458</v>
      </c>
      <c r="N56" t="s">
        <v>1944</v>
      </c>
      <c r="O56" t="s">
        <v>877</v>
      </c>
      <c r="P56" t="s">
        <v>1461</v>
      </c>
      <c r="Q56" t="s">
        <v>650</v>
      </c>
      <c r="R56">
        <v>0.173</v>
      </c>
      <c r="S56" t="s">
        <v>1464</v>
      </c>
      <c r="X56">
        <v>0.173</v>
      </c>
      <c r="Y56" t="s">
        <v>1464</v>
      </c>
      <c r="AA56" t="s">
        <v>1465</v>
      </c>
    </row>
    <row r="57" spans="1:27" ht="14.25">
      <c r="A57" s="1" t="s">
        <v>1945</v>
      </c>
      <c r="B57" t="s">
        <v>1946</v>
      </c>
      <c r="C57" t="s">
        <v>1946</v>
      </c>
      <c r="D57" t="s">
        <v>1299</v>
      </c>
      <c r="E57" t="s">
        <v>1300</v>
      </c>
      <c r="F57" s="2">
        <v>36595</v>
      </c>
      <c r="G57" s="10">
        <f t="shared" si="0"/>
        <v>2000</v>
      </c>
      <c r="H57" t="s">
        <v>1947</v>
      </c>
      <c r="I57" t="s">
        <v>888</v>
      </c>
      <c r="J57">
        <v>13.31</v>
      </c>
      <c r="K57" t="s">
        <v>1457</v>
      </c>
      <c r="L57">
        <v>16.3</v>
      </c>
      <c r="M57" t="s">
        <v>1458</v>
      </c>
      <c r="N57" t="s">
        <v>1948</v>
      </c>
      <c r="O57" t="s">
        <v>877</v>
      </c>
      <c r="P57" t="s">
        <v>1468</v>
      </c>
      <c r="R57">
        <v>100</v>
      </c>
      <c r="S57" t="s">
        <v>1738</v>
      </c>
      <c r="T57" t="s">
        <v>1751</v>
      </c>
      <c r="X57">
        <v>0.074</v>
      </c>
      <c r="Y57" t="s">
        <v>1464</v>
      </c>
      <c r="Z57" t="s">
        <v>1896</v>
      </c>
      <c r="AA57" t="s">
        <v>1897</v>
      </c>
    </row>
    <row r="58" spans="1:27" ht="14.25">
      <c r="A58" s="1" t="s">
        <v>1949</v>
      </c>
      <c r="B58" t="s">
        <v>1950</v>
      </c>
      <c r="C58" t="s">
        <v>1950</v>
      </c>
      <c r="D58" t="s">
        <v>1299</v>
      </c>
      <c r="E58" t="s">
        <v>1300</v>
      </c>
      <c r="F58" s="2">
        <v>36600</v>
      </c>
      <c r="G58" s="10">
        <f t="shared" si="0"/>
        <v>2000</v>
      </c>
      <c r="H58" t="s">
        <v>1951</v>
      </c>
      <c r="I58" t="s">
        <v>1952</v>
      </c>
      <c r="J58">
        <v>13.31</v>
      </c>
      <c r="K58" t="s">
        <v>1457</v>
      </c>
      <c r="L58">
        <v>28.8</v>
      </c>
      <c r="M58" t="s">
        <v>1458</v>
      </c>
      <c r="O58" t="s">
        <v>877</v>
      </c>
      <c r="P58" t="s">
        <v>1461</v>
      </c>
      <c r="Q58" t="s">
        <v>1134</v>
      </c>
      <c r="R58">
        <v>50</v>
      </c>
      <c r="S58" t="s">
        <v>1738</v>
      </c>
      <c r="T58" t="s">
        <v>1751</v>
      </c>
      <c r="X58">
        <v>0.037</v>
      </c>
      <c r="Y58" t="s">
        <v>1464</v>
      </c>
      <c r="Z58" t="s">
        <v>1896</v>
      </c>
      <c r="AA58" t="s">
        <v>1897</v>
      </c>
    </row>
    <row r="59" spans="1:27" ht="14.25">
      <c r="A59" s="1" t="s">
        <v>1953</v>
      </c>
      <c r="B59" t="s">
        <v>1954</v>
      </c>
      <c r="C59" t="s">
        <v>1954</v>
      </c>
      <c r="D59" t="s">
        <v>1299</v>
      </c>
      <c r="E59" t="s">
        <v>1300</v>
      </c>
      <c r="F59" s="2">
        <v>36600</v>
      </c>
      <c r="G59" s="10">
        <f t="shared" si="0"/>
        <v>2000</v>
      </c>
      <c r="H59" t="s">
        <v>1955</v>
      </c>
      <c r="I59" t="s">
        <v>888</v>
      </c>
      <c r="J59">
        <v>13.31</v>
      </c>
      <c r="K59" t="s">
        <v>1457</v>
      </c>
      <c r="L59">
        <v>7.5</v>
      </c>
      <c r="M59" t="s">
        <v>1458</v>
      </c>
      <c r="N59" t="s">
        <v>1956</v>
      </c>
      <c r="O59" t="s">
        <v>877</v>
      </c>
      <c r="P59" t="s">
        <v>1468</v>
      </c>
      <c r="R59">
        <v>100</v>
      </c>
      <c r="S59" t="s">
        <v>1738</v>
      </c>
      <c r="T59" t="s">
        <v>1751</v>
      </c>
      <c r="X59">
        <v>0.074</v>
      </c>
      <c r="Y59" t="s">
        <v>1464</v>
      </c>
      <c r="Z59" t="s">
        <v>1896</v>
      </c>
      <c r="AA59" t="s">
        <v>1897</v>
      </c>
    </row>
    <row r="60" spans="1:27" ht="14.25">
      <c r="A60" s="1" t="s">
        <v>1957</v>
      </c>
      <c r="B60" t="s">
        <v>1958</v>
      </c>
      <c r="C60" t="s">
        <v>1958</v>
      </c>
      <c r="D60" t="s">
        <v>1299</v>
      </c>
      <c r="E60" t="s">
        <v>1300</v>
      </c>
      <c r="F60" s="2">
        <v>36601</v>
      </c>
      <c r="G60" s="10">
        <f t="shared" si="0"/>
        <v>2000</v>
      </c>
      <c r="I60" t="s">
        <v>1959</v>
      </c>
      <c r="J60">
        <v>13.31</v>
      </c>
      <c r="K60" t="s">
        <v>1457</v>
      </c>
      <c r="L60">
        <v>5.05</v>
      </c>
      <c r="M60" t="s">
        <v>1458</v>
      </c>
      <c r="N60" t="s">
        <v>1960</v>
      </c>
      <c r="O60" t="s">
        <v>877</v>
      </c>
      <c r="P60" t="s">
        <v>1468</v>
      </c>
      <c r="R60">
        <v>50</v>
      </c>
      <c r="S60" t="s">
        <v>1961</v>
      </c>
      <c r="T60" t="s">
        <v>1927</v>
      </c>
      <c r="X60">
        <v>0.06</v>
      </c>
      <c r="Y60" t="s">
        <v>1464</v>
      </c>
      <c r="Z60" t="s">
        <v>566</v>
      </c>
      <c r="AA60" t="s">
        <v>1465</v>
      </c>
    </row>
    <row r="61" spans="1:27" ht="14.25">
      <c r="A61" s="1" t="s">
        <v>1962</v>
      </c>
      <c r="B61" t="s">
        <v>1963</v>
      </c>
      <c r="C61" t="s">
        <v>1964</v>
      </c>
      <c r="D61" t="s">
        <v>1299</v>
      </c>
      <c r="E61" t="s">
        <v>1300</v>
      </c>
      <c r="F61" s="2">
        <v>36602</v>
      </c>
      <c r="G61" s="10">
        <f t="shared" si="0"/>
        <v>2000</v>
      </c>
      <c r="H61" t="s">
        <v>1965</v>
      </c>
      <c r="I61" t="s">
        <v>888</v>
      </c>
      <c r="J61">
        <v>13.31</v>
      </c>
      <c r="K61" t="s">
        <v>1457</v>
      </c>
      <c r="L61">
        <v>16.3</v>
      </c>
      <c r="M61" t="s">
        <v>1458</v>
      </c>
      <c r="N61" t="s">
        <v>1966</v>
      </c>
      <c r="O61" t="s">
        <v>877</v>
      </c>
      <c r="P61" t="s">
        <v>1468</v>
      </c>
      <c r="R61">
        <v>50</v>
      </c>
      <c r="S61" t="s">
        <v>1664</v>
      </c>
      <c r="T61" t="s">
        <v>1967</v>
      </c>
      <c r="U61">
        <v>322</v>
      </c>
      <c r="V61" t="s">
        <v>1968</v>
      </c>
      <c r="X61">
        <v>0.037</v>
      </c>
      <c r="Y61" t="s">
        <v>1464</v>
      </c>
      <c r="Z61" t="s">
        <v>1969</v>
      </c>
      <c r="AA61" t="s">
        <v>1897</v>
      </c>
    </row>
    <row r="62" spans="1:27" ht="14.25">
      <c r="A62" s="1" t="s">
        <v>1970</v>
      </c>
      <c r="B62" t="s">
        <v>1266</v>
      </c>
      <c r="C62" t="s">
        <v>1267</v>
      </c>
      <c r="D62" t="s">
        <v>926</v>
      </c>
      <c r="E62" t="s">
        <v>927</v>
      </c>
      <c r="F62" s="2">
        <v>36606</v>
      </c>
      <c r="G62" s="10">
        <f t="shared" si="0"/>
        <v>2000</v>
      </c>
      <c r="H62" t="s">
        <v>1268</v>
      </c>
      <c r="I62" t="s">
        <v>1971</v>
      </c>
      <c r="J62">
        <v>13.31</v>
      </c>
      <c r="K62" t="s">
        <v>1514</v>
      </c>
      <c r="L62">
        <v>65.6</v>
      </c>
      <c r="M62" t="s">
        <v>1458</v>
      </c>
      <c r="N62" t="s">
        <v>1972</v>
      </c>
      <c r="O62" t="s">
        <v>877</v>
      </c>
      <c r="P62" t="s">
        <v>1461</v>
      </c>
      <c r="Q62" t="s">
        <v>1973</v>
      </c>
      <c r="R62">
        <v>0.07</v>
      </c>
      <c r="S62" t="s">
        <v>1464</v>
      </c>
      <c r="X62">
        <v>0.07</v>
      </c>
      <c r="Y62" t="s">
        <v>1464</v>
      </c>
      <c r="AA62" t="s">
        <v>1465</v>
      </c>
    </row>
    <row r="63" spans="1:27" ht="14.25">
      <c r="A63" s="1" t="s">
        <v>1970</v>
      </c>
      <c r="B63" t="s">
        <v>1266</v>
      </c>
      <c r="C63" t="s">
        <v>1267</v>
      </c>
      <c r="D63" t="s">
        <v>926</v>
      </c>
      <c r="E63" t="s">
        <v>927</v>
      </c>
      <c r="F63" s="2">
        <v>36606</v>
      </c>
      <c r="G63" s="10">
        <f t="shared" si="0"/>
        <v>2000</v>
      </c>
      <c r="H63" t="s">
        <v>1268</v>
      </c>
      <c r="I63" t="s">
        <v>1974</v>
      </c>
      <c r="J63">
        <v>13.31</v>
      </c>
      <c r="K63" t="s">
        <v>1514</v>
      </c>
      <c r="L63">
        <v>65.6</v>
      </c>
      <c r="M63" t="s">
        <v>1458</v>
      </c>
      <c r="N63" t="s">
        <v>1975</v>
      </c>
      <c r="O63" t="s">
        <v>877</v>
      </c>
      <c r="P63" t="s">
        <v>1461</v>
      </c>
      <c r="Q63" t="s">
        <v>1976</v>
      </c>
      <c r="R63">
        <v>0.07</v>
      </c>
      <c r="S63" t="s">
        <v>1464</v>
      </c>
      <c r="X63">
        <v>0.07</v>
      </c>
      <c r="Y63" t="s">
        <v>1464</v>
      </c>
      <c r="AA63" t="s">
        <v>1465</v>
      </c>
    </row>
    <row r="64" spans="1:27" ht="14.25">
      <c r="A64" s="1" t="s">
        <v>1977</v>
      </c>
      <c r="B64" t="s">
        <v>1978</v>
      </c>
      <c r="C64" t="s">
        <v>1979</v>
      </c>
      <c r="D64" t="s">
        <v>1497</v>
      </c>
      <c r="E64" t="s">
        <v>1498</v>
      </c>
      <c r="F64" s="2">
        <v>36619</v>
      </c>
      <c r="G64" s="10">
        <f t="shared" si="0"/>
        <v>2000</v>
      </c>
      <c r="H64" t="s">
        <v>1980</v>
      </c>
      <c r="I64" t="s">
        <v>1204</v>
      </c>
      <c r="J64">
        <v>13.31</v>
      </c>
      <c r="K64" t="s">
        <v>1457</v>
      </c>
      <c r="L64">
        <v>54.01</v>
      </c>
      <c r="M64" t="s">
        <v>1458</v>
      </c>
      <c r="N64" t="s">
        <v>1981</v>
      </c>
      <c r="O64" t="s">
        <v>877</v>
      </c>
      <c r="P64" t="s">
        <v>1468</v>
      </c>
      <c r="Q64" t="s">
        <v>1502</v>
      </c>
      <c r="R64">
        <v>4.45</v>
      </c>
      <c r="S64" t="s">
        <v>1503</v>
      </c>
      <c r="U64">
        <v>0.39</v>
      </c>
      <c r="V64" t="s">
        <v>1463</v>
      </c>
      <c r="X64">
        <v>0.08</v>
      </c>
      <c r="Y64" t="s">
        <v>1464</v>
      </c>
      <c r="Z64" t="s">
        <v>1982</v>
      </c>
      <c r="AA64" t="s">
        <v>1983</v>
      </c>
    </row>
    <row r="65" spans="1:27" ht="14.25">
      <c r="A65" s="1" t="s">
        <v>1984</v>
      </c>
      <c r="B65" t="s">
        <v>1985</v>
      </c>
      <c r="C65" t="s">
        <v>1985</v>
      </c>
      <c r="D65" t="s">
        <v>1299</v>
      </c>
      <c r="E65" t="s">
        <v>1300</v>
      </c>
      <c r="F65" s="2">
        <v>36622</v>
      </c>
      <c r="G65" s="10">
        <f t="shared" si="0"/>
        <v>2000</v>
      </c>
      <c r="H65" t="s">
        <v>1986</v>
      </c>
      <c r="I65" t="s">
        <v>888</v>
      </c>
      <c r="J65">
        <v>13.31</v>
      </c>
      <c r="K65" t="s">
        <v>1457</v>
      </c>
      <c r="L65">
        <v>6.3</v>
      </c>
      <c r="M65" t="s">
        <v>1458</v>
      </c>
      <c r="N65" t="s">
        <v>1987</v>
      </c>
      <c r="O65" t="s">
        <v>877</v>
      </c>
      <c r="P65" t="s">
        <v>1468</v>
      </c>
      <c r="R65">
        <v>100</v>
      </c>
      <c r="S65" t="s">
        <v>1738</v>
      </c>
      <c r="T65" t="s">
        <v>1751</v>
      </c>
      <c r="X65">
        <v>0.074</v>
      </c>
      <c r="Y65" t="s">
        <v>1464</v>
      </c>
      <c r="Z65" t="s">
        <v>1896</v>
      </c>
      <c r="AA65" t="s">
        <v>1897</v>
      </c>
    </row>
    <row r="66" spans="1:27" ht="14.25">
      <c r="A66" s="1" t="s">
        <v>1988</v>
      </c>
      <c r="B66" t="s">
        <v>1989</v>
      </c>
      <c r="C66" t="s">
        <v>1989</v>
      </c>
      <c r="D66" t="s">
        <v>1722</v>
      </c>
      <c r="E66" t="s">
        <v>1723</v>
      </c>
      <c r="F66" s="2">
        <v>36653</v>
      </c>
      <c r="G66" s="10">
        <f t="shared" si="0"/>
        <v>2000</v>
      </c>
      <c r="H66" t="s">
        <v>1990</v>
      </c>
      <c r="I66" t="s">
        <v>1204</v>
      </c>
      <c r="J66">
        <v>13.31</v>
      </c>
      <c r="K66" t="s">
        <v>1457</v>
      </c>
      <c r="L66">
        <v>26.6</v>
      </c>
      <c r="M66" t="s">
        <v>1458</v>
      </c>
      <c r="N66" t="s">
        <v>1991</v>
      </c>
      <c r="O66" t="s">
        <v>877</v>
      </c>
      <c r="P66" t="s">
        <v>582</v>
      </c>
      <c r="Q66" t="s">
        <v>1898</v>
      </c>
      <c r="R66">
        <v>4</v>
      </c>
      <c r="S66" t="s">
        <v>1503</v>
      </c>
      <c r="X66">
        <v>0.15</v>
      </c>
      <c r="Y66" t="s">
        <v>1464</v>
      </c>
      <c r="AA66" t="s">
        <v>1465</v>
      </c>
    </row>
    <row r="67" spans="1:27" ht="14.25">
      <c r="A67" s="1" t="s">
        <v>1992</v>
      </c>
      <c r="B67" t="s">
        <v>1993</v>
      </c>
      <c r="C67" t="s">
        <v>1993</v>
      </c>
      <c r="D67" t="s">
        <v>1510</v>
      </c>
      <c r="E67" t="s">
        <v>1511</v>
      </c>
      <c r="F67" s="2">
        <v>36656</v>
      </c>
      <c r="G67" s="10">
        <f aca="true" t="shared" si="1" ref="G67:G130">YEAR(F67)</f>
        <v>2000</v>
      </c>
      <c r="H67" t="s">
        <v>1994</v>
      </c>
      <c r="I67" t="s">
        <v>1995</v>
      </c>
      <c r="J67">
        <v>13.31</v>
      </c>
      <c r="K67" t="s">
        <v>1457</v>
      </c>
      <c r="L67">
        <v>20.75</v>
      </c>
      <c r="M67" t="s">
        <v>1996</v>
      </c>
      <c r="N67" t="s">
        <v>1997</v>
      </c>
      <c r="O67" t="s">
        <v>877</v>
      </c>
      <c r="P67" t="s">
        <v>1461</v>
      </c>
      <c r="Q67" t="s">
        <v>1998</v>
      </c>
      <c r="R67">
        <v>1.66</v>
      </c>
      <c r="S67" t="s">
        <v>1503</v>
      </c>
      <c r="U67">
        <v>5.82</v>
      </c>
      <c r="V67" t="s">
        <v>1463</v>
      </c>
      <c r="X67">
        <v>0.08</v>
      </c>
      <c r="Y67" t="s">
        <v>1464</v>
      </c>
      <c r="AA67" t="s">
        <v>1465</v>
      </c>
    </row>
    <row r="68" spans="1:27" ht="14.25">
      <c r="A68" s="1" t="s">
        <v>1747</v>
      </c>
      <c r="B68" t="s">
        <v>1748</v>
      </c>
      <c r="C68" t="s">
        <v>1748</v>
      </c>
      <c r="D68" t="s">
        <v>1299</v>
      </c>
      <c r="E68" t="s">
        <v>1300</v>
      </c>
      <c r="F68" s="2">
        <v>36719</v>
      </c>
      <c r="G68" s="10">
        <f t="shared" si="1"/>
        <v>2000</v>
      </c>
      <c r="H68" t="s">
        <v>1749</v>
      </c>
      <c r="I68" t="s">
        <v>888</v>
      </c>
      <c r="J68">
        <v>13.31</v>
      </c>
      <c r="K68" t="s">
        <v>1457</v>
      </c>
      <c r="L68">
        <v>21</v>
      </c>
      <c r="M68" t="s">
        <v>1458</v>
      </c>
      <c r="N68" t="s">
        <v>1750</v>
      </c>
      <c r="O68" t="s">
        <v>877</v>
      </c>
      <c r="P68" t="s">
        <v>1468</v>
      </c>
      <c r="R68">
        <v>50</v>
      </c>
      <c r="S68" t="s">
        <v>1738</v>
      </c>
      <c r="T68" t="s">
        <v>1751</v>
      </c>
      <c r="X68">
        <v>0.037</v>
      </c>
      <c r="Y68" t="s">
        <v>1464</v>
      </c>
      <c r="Z68" t="s">
        <v>1896</v>
      </c>
      <c r="AA68" t="s">
        <v>1897</v>
      </c>
    </row>
    <row r="69" spans="1:27" ht="14.25">
      <c r="A69" s="1" t="s">
        <v>1999</v>
      </c>
      <c r="B69" t="s">
        <v>1748</v>
      </c>
      <c r="C69" t="s">
        <v>1748</v>
      </c>
      <c r="D69" t="s">
        <v>1299</v>
      </c>
      <c r="E69" t="s">
        <v>1300</v>
      </c>
      <c r="F69" s="2">
        <v>36719</v>
      </c>
      <c r="G69" s="10">
        <f t="shared" si="1"/>
        <v>2000</v>
      </c>
      <c r="I69" t="s">
        <v>2000</v>
      </c>
      <c r="J69">
        <v>13.31</v>
      </c>
      <c r="K69" t="s">
        <v>1457</v>
      </c>
      <c r="L69">
        <v>21</v>
      </c>
      <c r="M69" t="s">
        <v>1458</v>
      </c>
      <c r="N69" t="s">
        <v>2001</v>
      </c>
      <c r="O69" t="s">
        <v>877</v>
      </c>
      <c r="P69" t="s">
        <v>582</v>
      </c>
      <c r="Q69" t="s">
        <v>583</v>
      </c>
      <c r="R69">
        <v>50</v>
      </c>
      <c r="S69" t="s">
        <v>2002</v>
      </c>
      <c r="T69" t="s">
        <v>2003</v>
      </c>
      <c r="Z69" t="s">
        <v>586</v>
      </c>
      <c r="AA69" t="s">
        <v>1465</v>
      </c>
    </row>
    <row r="70" spans="1:27" ht="14.25">
      <c r="A70" s="1" t="s">
        <v>2004</v>
      </c>
      <c r="B70" t="s">
        <v>2005</v>
      </c>
      <c r="C70" t="s">
        <v>2006</v>
      </c>
      <c r="D70" t="s">
        <v>1847</v>
      </c>
      <c r="E70" t="s">
        <v>1848</v>
      </c>
      <c r="F70" s="2">
        <v>36732</v>
      </c>
      <c r="G70" s="10">
        <f t="shared" si="1"/>
        <v>2000</v>
      </c>
      <c r="H70" t="s">
        <v>2007</v>
      </c>
      <c r="I70" t="s">
        <v>2008</v>
      </c>
      <c r="J70">
        <v>13.31</v>
      </c>
      <c r="K70" t="s">
        <v>1457</v>
      </c>
      <c r="L70">
        <v>76.7</v>
      </c>
      <c r="M70" t="s">
        <v>1458</v>
      </c>
      <c r="N70" t="s">
        <v>2009</v>
      </c>
      <c r="O70" t="s">
        <v>877</v>
      </c>
      <c r="P70" t="s">
        <v>1468</v>
      </c>
      <c r="R70">
        <v>13.4</v>
      </c>
      <c r="S70" t="s">
        <v>1463</v>
      </c>
      <c r="U70">
        <v>13</v>
      </c>
      <c r="V70" t="s">
        <v>1503</v>
      </c>
      <c r="X70">
        <v>0.17</v>
      </c>
      <c r="Y70" t="s">
        <v>1464</v>
      </c>
      <c r="AA70" t="s">
        <v>1465</v>
      </c>
    </row>
    <row r="71" spans="1:27" ht="14.25">
      <c r="A71" s="1" t="s">
        <v>2010</v>
      </c>
      <c r="B71" t="s">
        <v>2011</v>
      </c>
      <c r="C71" t="s">
        <v>2011</v>
      </c>
      <c r="D71" t="s">
        <v>769</v>
      </c>
      <c r="E71" t="s">
        <v>770</v>
      </c>
      <c r="F71" s="2">
        <v>36740</v>
      </c>
      <c r="G71" s="10">
        <f t="shared" si="1"/>
        <v>2000</v>
      </c>
      <c r="H71" t="s">
        <v>1678</v>
      </c>
      <c r="I71" t="s">
        <v>888</v>
      </c>
      <c r="J71">
        <v>13.31</v>
      </c>
      <c r="K71" t="s">
        <v>1457</v>
      </c>
      <c r="L71">
        <v>10</v>
      </c>
      <c r="M71" t="s">
        <v>1458</v>
      </c>
      <c r="N71" t="s">
        <v>2012</v>
      </c>
      <c r="O71" t="s">
        <v>877</v>
      </c>
      <c r="P71" t="s">
        <v>1461</v>
      </c>
      <c r="Q71" t="s">
        <v>2013</v>
      </c>
      <c r="AA71" t="s">
        <v>1465</v>
      </c>
    </row>
    <row r="72" spans="1:27" ht="14.25">
      <c r="A72" s="1" t="s">
        <v>2010</v>
      </c>
      <c r="B72" t="s">
        <v>2011</v>
      </c>
      <c r="C72" t="s">
        <v>2011</v>
      </c>
      <c r="D72" t="s">
        <v>769</v>
      </c>
      <c r="E72" t="s">
        <v>770</v>
      </c>
      <c r="F72" s="2">
        <v>36740</v>
      </c>
      <c r="G72" s="10">
        <f t="shared" si="1"/>
        <v>2000</v>
      </c>
      <c r="H72" t="s">
        <v>1678</v>
      </c>
      <c r="I72" t="s">
        <v>2014</v>
      </c>
      <c r="J72">
        <v>13.31</v>
      </c>
      <c r="L72">
        <v>5</v>
      </c>
      <c r="M72" t="s">
        <v>1458</v>
      </c>
      <c r="N72" t="s">
        <v>2015</v>
      </c>
      <c r="O72" t="s">
        <v>877</v>
      </c>
      <c r="P72" t="s">
        <v>1461</v>
      </c>
      <c r="Q72" t="s">
        <v>2016</v>
      </c>
      <c r="AA72" t="s">
        <v>1465</v>
      </c>
    </row>
    <row r="73" spans="1:27" ht="14.25">
      <c r="A73" s="1" t="s">
        <v>2017</v>
      </c>
      <c r="B73" t="s">
        <v>2018</v>
      </c>
      <c r="C73" t="s">
        <v>2018</v>
      </c>
      <c r="D73" t="s">
        <v>1299</v>
      </c>
      <c r="E73" t="s">
        <v>1300</v>
      </c>
      <c r="F73" s="2">
        <v>36742</v>
      </c>
      <c r="G73" s="10">
        <f t="shared" si="1"/>
        <v>2000</v>
      </c>
      <c r="I73" t="s">
        <v>2019</v>
      </c>
      <c r="J73">
        <v>13.31</v>
      </c>
      <c r="K73" t="s">
        <v>1457</v>
      </c>
      <c r="L73">
        <v>19</v>
      </c>
      <c r="M73" t="s">
        <v>1458</v>
      </c>
      <c r="N73" t="s">
        <v>2020</v>
      </c>
      <c r="O73" t="s">
        <v>877</v>
      </c>
      <c r="P73" t="s">
        <v>1468</v>
      </c>
      <c r="R73">
        <v>50</v>
      </c>
      <c r="S73" t="s">
        <v>2021</v>
      </c>
      <c r="AA73" t="s">
        <v>1465</v>
      </c>
    </row>
    <row r="74" spans="1:27" ht="14.25">
      <c r="A74" s="1" t="s">
        <v>2022</v>
      </c>
      <c r="B74" t="s">
        <v>2023</v>
      </c>
      <c r="C74" t="s">
        <v>2024</v>
      </c>
      <c r="D74" t="s">
        <v>1497</v>
      </c>
      <c r="E74" t="s">
        <v>1498</v>
      </c>
      <c r="F74" s="2">
        <v>36843</v>
      </c>
      <c r="G74" s="10">
        <f t="shared" si="1"/>
        <v>2000</v>
      </c>
      <c r="H74" t="s">
        <v>2025</v>
      </c>
      <c r="I74" t="s">
        <v>2026</v>
      </c>
      <c r="J74">
        <v>13.31</v>
      </c>
      <c r="K74" t="s">
        <v>1717</v>
      </c>
      <c r="O74" t="s">
        <v>877</v>
      </c>
      <c r="P74" t="s">
        <v>1468</v>
      </c>
      <c r="Q74" t="s">
        <v>1502</v>
      </c>
      <c r="R74">
        <v>0.57</v>
      </c>
      <c r="S74" t="s">
        <v>1503</v>
      </c>
      <c r="U74">
        <v>2.5</v>
      </c>
      <c r="V74" t="s">
        <v>1463</v>
      </c>
      <c r="Z74" t="s">
        <v>586</v>
      </c>
      <c r="AA74" t="s">
        <v>1465</v>
      </c>
    </row>
    <row r="75" spans="1:27" ht="14.25">
      <c r="A75" s="1" t="s">
        <v>2027</v>
      </c>
      <c r="B75" t="s">
        <v>2028</v>
      </c>
      <c r="C75" t="s">
        <v>2029</v>
      </c>
      <c r="D75" t="s">
        <v>537</v>
      </c>
      <c r="E75" t="s">
        <v>538</v>
      </c>
      <c r="F75" s="2">
        <v>36881</v>
      </c>
      <c r="G75" s="10">
        <f t="shared" si="1"/>
        <v>2000</v>
      </c>
      <c r="H75" t="s">
        <v>2030</v>
      </c>
      <c r="I75" t="s">
        <v>2031</v>
      </c>
      <c r="J75">
        <v>13.31</v>
      </c>
      <c r="K75" t="s">
        <v>1457</v>
      </c>
      <c r="L75">
        <v>11</v>
      </c>
      <c r="M75" t="s">
        <v>541</v>
      </c>
      <c r="O75" t="s">
        <v>877</v>
      </c>
      <c r="P75" t="s">
        <v>1461</v>
      </c>
      <c r="Q75" t="s">
        <v>2032</v>
      </c>
      <c r="R75">
        <v>1.04</v>
      </c>
      <c r="S75" t="s">
        <v>1503</v>
      </c>
      <c r="T75" t="s">
        <v>1564</v>
      </c>
      <c r="AA75" t="s">
        <v>1465</v>
      </c>
    </row>
    <row r="76" spans="1:27" ht="14.25">
      <c r="A76" s="1" t="s">
        <v>2033</v>
      </c>
      <c r="B76" t="s">
        <v>2034</v>
      </c>
      <c r="C76" t="s">
        <v>2034</v>
      </c>
      <c r="D76" t="s">
        <v>808</v>
      </c>
      <c r="E76" t="s">
        <v>1320</v>
      </c>
      <c r="F76" s="2">
        <v>36889</v>
      </c>
      <c r="G76" s="10">
        <f t="shared" si="1"/>
        <v>2000</v>
      </c>
      <c r="H76" t="s">
        <v>2035</v>
      </c>
      <c r="I76" t="s">
        <v>2036</v>
      </c>
      <c r="J76">
        <v>13.31</v>
      </c>
      <c r="K76" t="s">
        <v>1457</v>
      </c>
      <c r="L76">
        <v>44.1</v>
      </c>
      <c r="M76" t="s">
        <v>1458</v>
      </c>
      <c r="N76" t="s">
        <v>2037</v>
      </c>
      <c r="O76" t="s">
        <v>877</v>
      </c>
      <c r="P76" t="s">
        <v>1461</v>
      </c>
      <c r="Q76" t="s">
        <v>2038</v>
      </c>
      <c r="R76">
        <v>0.15</v>
      </c>
      <c r="S76" t="s">
        <v>1464</v>
      </c>
      <c r="U76">
        <v>6.7</v>
      </c>
      <c r="V76" t="s">
        <v>1503</v>
      </c>
      <c r="X76">
        <v>0.15</v>
      </c>
      <c r="Y76" t="s">
        <v>1464</v>
      </c>
      <c r="AA76" t="s">
        <v>1465</v>
      </c>
    </row>
    <row r="77" spans="1:27" ht="14.25">
      <c r="A77" s="1" t="s">
        <v>1528</v>
      </c>
      <c r="B77" t="s">
        <v>1529</v>
      </c>
      <c r="C77" t="s">
        <v>1530</v>
      </c>
      <c r="D77" t="s">
        <v>1531</v>
      </c>
      <c r="E77" t="s">
        <v>1532</v>
      </c>
      <c r="F77" s="2">
        <v>36889</v>
      </c>
      <c r="G77" s="10">
        <f t="shared" si="1"/>
        <v>2000</v>
      </c>
      <c r="H77" t="s">
        <v>1533</v>
      </c>
      <c r="I77" t="s">
        <v>2039</v>
      </c>
      <c r="J77">
        <v>13.31</v>
      </c>
      <c r="K77" t="s">
        <v>1457</v>
      </c>
      <c r="L77">
        <v>44.1</v>
      </c>
      <c r="M77" t="s">
        <v>1458</v>
      </c>
      <c r="O77" t="s">
        <v>877</v>
      </c>
      <c r="P77" t="s">
        <v>1461</v>
      </c>
      <c r="Q77" t="s">
        <v>2040</v>
      </c>
      <c r="R77">
        <v>6.6</v>
      </c>
      <c r="S77" t="s">
        <v>1503</v>
      </c>
      <c r="X77">
        <v>0.022</v>
      </c>
      <c r="Y77" t="s">
        <v>1464</v>
      </c>
      <c r="Z77" t="s">
        <v>566</v>
      </c>
      <c r="AA77" t="s">
        <v>1465</v>
      </c>
    </row>
    <row r="78" spans="1:27" ht="14.25">
      <c r="A78" s="1" t="s">
        <v>2041</v>
      </c>
      <c r="B78" t="s">
        <v>2042</v>
      </c>
      <c r="C78" t="s">
        <v>2042</v>
      </c>
      <c r="D78" t="s">
        <v>808</v>
      </c>
      <c r="E78" t="s">
        <v>1320</v>
      </c>
      <c r="F78" s="2">
        <v>36896</v>
      </c>
      <c r="G78" s="10">
        <f t="shared" si="1"/>
        <v>2001</v>
      </c>
      <c r="H78" t="s">
        <v>2043</v>
      </c>
      <c r="I78" t="s">
        <v>2044</v>
      </c>
      <c r="J78">
        <v>13.31</v>
      </c>
      <c r="K78" t="s">
        <v>1457</v>
      </c>
      <c r="L78">
        <v>4</v>
      </c>
      <c r="M78" t="s">
        <v>1458</v>
      </c>
      <c r="O78" t="s">
        <v>877</v>
      </c>
      <c r="P78" t="s">
        <v>1461</v>
      </c>
      <c r="Q78" t="s">
        <v>2045</v>
      </c>
      <c r="R78">
        <v>0.3</v>
      </c>
      <c r="S78" t="s">
        <v>1503</v>
      </c>
      <c r="T78" t="s">
        <v>2046</v>
      </c>
      <c r="U78">
        <v>1.2</v>
      </c>
      <c r="V78" t="s">
        <v>1463</v>
      </c>
      <c r="W78" t="s">
        <v>2046</v>
      </c>
      <c r="X78">
        <f>R78/L78</f>
        <v>0.075</v>
      </c>
      <c r="AA78" t="s">
        <v>1465</v>
      </c>
    </row>
    <row r="79" spans="1:27" ht="14.25">
      <c r="A79" s="1" t="s">
        <v>2047</v>
      </c>
      <c r="B79" t="s">
        <v>2048</v>
      </c>
      <c r="C79" t="s">
        <v>2048</v>
      </c>
      <c r="D79" t="s">
        <v>1229</v>
      </c>
      <c r="E79" t="s">
        <v>1230</v>
      </c>
      <c r="F79" s="2">
        <v>36903</v>
      </c>
      <c r="G79" s="10">
        <f t="shared" si="1"/>
        <v>2001</v>
      </c>
      <c r="H79" t="s">
        <v>2049</v>
      </c>
      <c r="I79" t="s">
        <v>888</v>
      </c>
      <c r="J79">
        <v>13.31</v>
      </c>
      <c r="K79" t="s">
        <v>1457</v>
      </c>
      <c r="L79">
        <v>83</v>
      </c>
      <c r="M79" t="s">
        <v>1458</v>
      </c>
      <c r="N79" t="s">
        <v>2050</v>
      </c>
      <c r="O79" t="s">
        <v>877</v>
      </c>
      <c r="P79" t="s">
        <v>1461</v>
      </c>
      <c r="Q79" t="s">
        <v>2051</v>
      </c>
      <c r="R79">
        <v>0.085</v>
      </c>
      <c r="S79" t="s">
        <v>1464</v>
      </c>
      <c r="U79">
        <v>7.02</v>
      </c>
      <c r="V79" t="s">
        <v>1503</v>
      </c>
      <c r="X79">
        <v>0.085</v>
      </c>
      <c r="Y79" t="s">
        <v>1464</v>
      </c>
      <c r="AA79" t="s">
        <v>1465</v>
      </c>
    </row>
    <row r="80" spans="1:27" ht="14.25">
      <c r="A80" s="1" t="s">
        <v>2052</v>
      </c>
      <c r="B80" t="s">
        <v>2053</v>
      </c>
      <c r="C80" t="s">
        <v>2053</v>
      </c>
      <c r="D80" t="s">
        <v>1217</v>
      </c>
      <c r="E80" t="s">
        <v>1218</v>
      </c>
      <c r="F80" s="2">
        <v>36910</v>
      </c>
      <c r="G80" s="10">
        <f t="shared" si="1"/>
        <v>2001</v>
      </c>
      <c r="I80" t="s">
        <v>2054</v>
      </c>
      <c r="J80">
        <v>13.31</v>
      </c>
      <c r="K80" t="s">
        <v>1457</v>
      </c>
      <c r="L80">
        <v>15</v>
      </c>
      <c r="M80" t="s">
        <v>2055</v>
      </c>
      <c r="N80" t="s">
        <v>2056</v>
      </c>
      <c r="O80" t="s">
        <v>877</v>
      </c>
      <c r="P80" t="s">
        <v>1461</v>
      </c>
      <c r="Q80" t="s">
        <v>2057</v>
      </c>
      <c r="AA80" t="s">
        <v>1465</v>
      </c>
    </row>
    <row r="81" spans="1:27" ht="14.25">
      <c r="A81" s="1" t="s">
        <v>2052</v>
      </c>
      <c r="B81" t="s">
        <v>2053</v>
      </c>
      <c r="C81" t="s">
        <v>2053</v>
      </c>
      <c r="D81" t="s">
        <v>1217</v>
      </c>
      <c r="E81" t="s">
        <v>1218</v>
      </c>
      <c r="F81" s="2">
        <v>36910</v>
      </c>
      <c r="G81" s="10">
        <f t="shared" si="1"/>
        <v>2001</v>
      </c>
      <c r="I81" t="s">
        <v>2058</v>
      </c>
      <c r="J81">
        <v>13.31</v>
      </c>
      <c r="L81">
        <v>6</v>
      </c>
      <c r="M81" t="s">
        <v>1458</v>
      </c>
      <c r="N81" t="s">
        <v>2037</v>
      </c>
      <c r="O81" t="s">
        <v>877</v>
      </c>
      <c r="P81" t="s">
        <v>1461</v>
      </c>
      <c r="Q81" t="s">
        <v>2059</v>
      </c>
      <c r="AA81" t="s">
        <v>1465</v>
      </c>
    </row>
    <row r="82" spans="1:27" ht="14.25">
      <c r="A82" s="1" t="s">
        <v>2060</v>
      </c>
      <c r="B82" t="s">
        <v>2061</v>
      </c>
      <c r="C82" t="s">
        <v>2062</v>
      </c>
      <c r="D82" t="s">
        <v>1229</v>
      </c>
      <c r="E82" t="s">
        <v>1230</v>
      </c>
      <c r="F82" s="2">
        <v>36927</v>
      </c>
      <c r="G82" s="10">
        <f t="shared" si="1"/>
        <v>2001</v>
      </c>
      <c r="H82" t="s">
        <v>2063</v>
      </c>
      <c r="I82" t="s">
        <v>1204</v>
      </c>
      <c r="J82">
        <v>13.31</v>
      </c>
      <c r="K82" t="s">
        <v>1457</v>
      </c>
      <c r="L82">
        <v>40</v>
      </c>
      <c r="M82" t="s">
        <v>1458</v>
      </c>
      <c r="O82" t="s">
        <v>877</v>
      </c>
      <c r="P82" t="s">
        <v>1461</v>
      </c>
      <c r="Q82" t="s">
        <v>906</v>
      </c>
      <c r="R82">
        <v>0.08</v>
      </c>
      <c r="S82" t="s">
        <v>1464</v>
      </c>
      <c r="U82">
        <v>3.2</v>
      </c>
      <c r="V82" t="s">
        <v>1503</v>
      </c>
      <c r="X82">
        <v>0.08</v>
      </c>
      <c r="Y82" t="s">
        <v>1464</v>
      </c>
      <c r="AA82" t="s">
        <v>1465</v>
      </c>
    </row>
    <row r="83" spans="1:27" ht="14.25">
      <c r="A83" s="1" t="s">
        <v>2064</v>
      </c>
      <c r="B83" t="s">
        <v>2065</v>
      </c>
      <c r="C83" t="s">
        <v>2066</v>
      </c>
      <c r="D83" t="s">
        <v>909</v>
      </c>
      <c r="E83" t="s">
        <v>591</v>
      </c>
      <c r="F83" s="2">
        <v>36937</v>
      </c>
      <c r="G83" s="10">
        <f t="shared" si="1"/>
        <v>2001</v>
      </c>
      <c r="H83" t="s">
        <v>2067</v>
      </c>
      <c r="I83" t="s">
        <v>2068</v>
      </c>
      <c r="J83">
        <v>13.31</v>
      </c>
      <c r="K83" t="s">
        <v>1457</v>
      </c>
      <c r="L83">
        <v>20.9</v>
      </c>
      <c r="M83" t="s">
        <v>1458</v>
      </c>
      <c r="N83" t="s">
        <v>2069</v>
      </c>
      <c r="O83" t="s">
        <v>877</v>
      </c>
      <c r="P83" t="s">
        <v>1468</v>
      </c>
      <c r="R83">
        <v>0.23</v>
      </c>
      <c r="S83" t="s">
        <v>1503</v>
      </c>
      <c r="T83" t="s">
        <v>1012</v>
      </c>
      <c r="U83">
        <v>1.01</v>
      </c>
      <c r="V83" t="s">
        <v>1463</v>
      </c>
      <c r="W83" t="s">
        <v>1012</v>
      </c>
      <c r="X83">
        <v>0.011</v>
      </c>
      <c r="Y83" t="s">
        <v>1464</v>
      </c>
      <c r="AA83" t="s">
        <v>2070</v>
      </c>
    </row>
    <row r="84" spans="1:27" ht="14.25">
      <c r="A84" s="1" t="s">
        <v>2071</v>
      </c>
      <c r="B84" t="s">
        <v>2072</v>
      </c>
      <c r="C84" t="s">
        <v>2072</v>
      </c>
      <c r="D84" t="s">
        <v>909</v>
      </c>
      <c r="E84" t="s">
        <v>591</v>
      </c>
      <c r="F84" s="2">
        <v>36979</v>
      </c>
      <c r="G84" s="10">
        <f t="shared" si="1"/>
        <v>2001</v>
      </c>
      <c r="H84" t="s">
        <v>2073</v>
      </c>
      <c r="I84" t="s">
        <v>641</v>
      </c>
      <c r="J84">
        <v>13.31</v>
      </c>
      <c r="K84" t="s">
        <v>1457</v>
      </c>
      <c r="L84">
        <v>85.2</v>
      </c>
      <c r="M84" t="s">
        <v>1458</v>
      </c>
      <c r="O84" t="s">
        <v>877</v>
      </c>
      <c r="P84" t="s">
        <v>1468</v>
      </c>
      <c r="R84">
        <v>6.3</v>
      </c>
      <c r="S84" t="s">
        <v>1503</v>
      </c>
      <c r="U84">
        <v>27.6</v>
      </c>
      <c r="V84" t="s">
        <v>1463</v>
      </c>
      <c r="X84">
        <v>0.074</v>
      </c>
      <c r="Y84" t="s">
        <v>1464</v>
      </c>
      <c r="AA84" t="s">
        <v>1465</v>
      </c>
    </row>
    <row r="85" spans="1:27" ht="14.25">
      <c r="A85" s="1" t="s">
        <v>2074</v>
      </c>
      <c r="B85" t="s">
        <v>2075</v>
      </c>
      <c r="C85" t="s">
        <v>2076</v>
      </c>
      <c r="D85" t="s">
        <v>989</v>
      </c>
      <c r="E85" t="s">
        <v>990</v>
      </c>
      <c r="F85" s="2">
        <v>37012</v>
      </c>
      <c r="G85" s="10">
        <f t="shared" si="1"/>
        <v>2001</v>
      </c>
      <c r="H85" t="s">
        <v>2077</v>
      </c>
      <c r="I85" t="s">
        <v>1204</v>
      </c>
      <c r="J85">
        <v>13.31</v>
      </c>
      <c r="K85" t="s">
        <v>1457</v>
      </c>
      <c r="L85">
        <v>27.5</v>
      </c>
      <c r="M85" t="s">
        <v>1458</v>
      </c>
      <c r="O85" t="s">
        <v>877</v>
      </c>
      <c r="P85" t="s">
        <v>1461</v>
      </c>
      <c r="Q85" t="s">
        <v>2078</v>
      </c>
      <c r="R85">
        <v>0.084</v>
      </c>
      <c r="S85" t="s">
        <v>1464</v>
      </c>
      <c r="X85">
        <v>0.084</v>
      </c>
      <c r="Y85" t="s">
        <v>1464</v>
      </c>
      <c r="AA85" t="s">
        <v>1465</v>
      </c>
    </row>
    <row r="86" spans="1:27" ht="14.25">
      <c r="A86" s="1" t="s">
        <v>2079</v>
      </c>
      <c r="B86" t="s">
        <v>2080</v>
      </c>
      <c r="C86" t="s">
        <v>2080</v>
      </c>
      <c r="D86" t="s">
        <v>1217</v>
      </c>
      <c r="E86" t="s">
        <v>1218</v>
      </c>
      <c r="F86" s="2">
        <v>37020</v>
      </c>
      <c r="G86" s="10">
        <f t="shared" si="1"/>
        <v>2001</v>
      </c>
      <c r="I86" t="s">
        <v>2081</v>
      </c>
      <c r="J86">
        <v>13.31</v>
      </c>
      <c r="K86" t="s">
        <v>1457</v>
      </c>
      <c r="L86">
        <v>35</v>
      </c>
      <c r="M86" t="s">
        <v>1458</v>
      </c>
      <c r="N86" t="s">
        <v>2082</v>
      </c>
      <c r="O86" t="s">
        <v>877</v>
      </c>
      <c r="P86" t="s">
        <v>1461</v>
      </c>
      <c r="Q86" t="s">
        <v>2083</v>
      </c>
      <c r="R86">
        <v>0.824</v>
      </c>
      <c r="S86" t="s">
        <v>1464</v>
      </c>
      <c r="U86">
        <v>2.88</v>
      </c>
      <c r="V86" t="s">
        <v>1503</v>
      </c>
      <c r="X86">
        <v>0.824</v>
      </c>
      <c r="Y86" t="s">
        <v>1464</v>
      </c>
      <c r="AA86" t="s">
        <v>1465</v>
      </c>
    </row>
    <row r="87" spans="1:27" ht="14.25">
      <c r="A87" s="1" t="s">
        <v>2084</v>
      </c>
      <c r="B87" t="s">
        <v>2085</v>
      </c>
      <c r="C87" t="s">
        <v>2086</v>
      </c>
      <c r="D87" t="s">
        <v>1429</v>
      </c>
      <c r="E87" t="s">
        <v>1430</v>
      </c>
      <c r="F87" s="2">
        <v>37043</v>
      </c>
      <c r="G87" s="10">
        <f t="shared" si="1"/>
        <v>2001</v>
      </c>
      <c r="H87" t="s">
        <v>2087</v>
      </c>
      <c r="I87" t="s">
        <v>2088</v>
      </c>
      <c r="J87">
        <v>13.31</v>
      </c>
      <c r="K87" t="s">
        <v>1457</v>
      </c>
      <c r="L87">
        <v>44.1</v>
      </c>
      <c r="M87" t="s">
        <v>1458</v>
      </c>
      <c r="N87" t="s">
        <v>2089</v>
      </c>
      <c r="O87" t="s">
        <v>877</v>
      </c>
      <c r="P87" t="s">
        <v>1461</v>
      </c>
      <c r="Q87" t="s">
        <v>2032</v>
      </c>
      <c r="R87">
        <v>100</v>
      </c>
      <c r="S87" t="s">
        <v>2002</v>
      </c>
      <c r="T87" t="s">
        <v>2090</v>
      </c>
      <c r="U87">
        <v>1.6</v>
      </c>
      <c r="V87" t="s">
        <v>1503</v>
      </c>
      <c r="X87">
        <v>0.036</v>
      </c>
      <c r="Y87" t="s">
        <v>1464</v>
      </c>
      <c r="AA87" t="s">
        <v>2091</v>
      </c>
    </row>
    <row r="88" spans="1:27" ht="14.25">
      <c r="A88" s="1" t="s">
        <v>2092</v>
      </c>
      <c r="B88" t="s">
        <v>2093</v>
      </c>
      <c r="C88" t="s">
        <v>2093</v>
      </c>
      <c r="D88" t="s">
        <v>1217</v>
      </c>
      <c r="E88" t="s">
        <v>1218</v>
      </c>
      <c r="F88" s="2">
        <v>37048</v>
      </c>
      <c r="G88" s="10">
        <f t="shared" si="1"/>
        <v>2001</v>
      </c>
      <c r="I88" t="s">
        <v>2081</v>
      </c>
      <c r="J88">
        <v>13.31</v>
      </c>
      <c r="K88" t="s">
        <v>1457</v>
      </c>
      <c r="L88">
        <v>46</v>
      </c>
      <c r="M88" t="s">
        <v>1458</v>
      </c>
      <c r="N88" t="s">
        <v>2094</v>
      </c>
      <c r="O88" t="s">
        <v>877</v>
      </c>
      <c r="P88" t="s">
        <v>1461</v>
      </c>
      <c r="Q88" t="s">
        <v>2095</v>
      </c>
      <c r="R88">
        <v>0.082</v>
      </c>
      <c r="S88" t="s">
        <v>1464</v>
      </c>
      <c r="U88">
        <v>3.8</v>
      </c>
      <c r="V88" t="s">
        <v>1503</v>
      </c>
      <c r="X88">
        <v>0.082</v>
      </c>
      <c r="Y88" t="s">
        <v>1464</v>
      </c>
      <c r="AA88" t="s">
        <v>1465</v>
      </c>
    </row>
    <row r="89" spans="1:27" ht="14.25">
      <c r="A89" s="1" t="s">
        <v>2096</v>
      </c>
      <c r="B89" t="s">
        <v>2097</v>
      </c>
      <c r="C89" t="s">
        <v>1130</v>
      </c>
      <c r="D89" t="s">
        <v>926</v>
      </c>
      <c r="E89" t="s">
        <v>927</v>
      </c>
      <c r="F89" s="2">
        <v>37085</v>
      </c>
      <c r="G89" s="10">
        <f t="shared" si="1"/>
        <v>2001</v>
      </c>
      <c r="H89" t="s">
        <v>2098</v>
      </c>
      <c r="I89" t="s">
        <v>2099</v>
      </c>
      <c r="J89">
        <v>13.31</v>
      </c>
      <c r="K89" t="s">
        <v>1457</v>
      </c>
      <c r="L89">
        <v>35</v>
      </c>
      <c r="M89" t="s">
        <v>569</v>
      </c>
      <c r="N89" t="s">
        <v>2100</v>
      </c>
      <c r="O89" t="s">
        <v>877</v>
      </c>
      <c r="P89" t="s">
        <v>1461</v>
      </c>
      <c r="Q89" t="s">
        <v>2101</v>
      </c>
      <c r="R89">
        <v>0.2</v>
      </c>
      <c r="S89" t="s">
        <v>1464</v>
      </c>
      <c r="T89" t="s">
        <v>2102</v>
      </c>
      <c r="X89">
        <v>0.2</v>
      </c>
      <c r="Y89" t="s">
        <v>1464</v>
      </c>
      <c r="Z89" t="s">
        <v>2102</v>
      </c>
      <c r="AA89" t="s">
        <v>1465</v>
      </c>
    </row>
    <row r="90" spans="1:27" ht="14.25">
      <c r="A90" s="1" t="s">
        <v>2096</v>
      </c>
      <c r="B90" t="s">
        <v>2097</v>
      </c>
      <c r="C90" t="s">
        <v>1130</v>
      </c>
      <c r="D90" t="s">
        <v>926</v>
      </c>
      <c r="E90" t="s">
        <v>927</v>
      </c>
      <c r="F90" s="2">
        <v>37085</v>
      </c>
      <c r="G90" s="10">
        <f t="shared" si="1"/>
        <v>2001</v>
      </c>
      <c r="H90" t="s">
        <v>2098</v>
      </c>
      <c r="I90" t="s">
        <v>2103</v>
      </c>
      <c r="J90">
        <v>13.31</v>
      </c>
      <c r="K90" t="s">
        <v>1717</v>
      </c>
      <c r="L90">
        <v>14.4</v>
      </c>
      <c r="M90" t="s">
        <v>2104</v>
      </c>
      <c r="O90" t="s">
        <v>877</v>
      </c>
      <c r="P90" t="s">
        <v>1461</v>
      </c>
      <c r="Q90" t="s">
        <v>2101</v>
      </c>
      <c r="R90">
        <v>0.02</v>
      </c>
      <c r="S90" t="s">
        <v>1464</v>
      </c>
      <c r="T90" t="s">
        <v>2102</v>
      </c>
      <c r="X90">
        <v>0.02</v>
      </c>
      <c r="Y90" t="s">
        <v>1464</v>
      </c>
      <c r="Z90" t="s">
        <v>2102</v>
      </c>
      <c r="AA90" t="s">
        <v>1465</v>
      </c>
    </row>
    <row r="91" spans="1:27" ht="14.25">
      <c r="A91" s="1" t="s">
        <v>2096</v>
      </c>
      <c r="B91" t="s">
        <v>2097</v>
      </c>
      <c r="C91" t="s">
        <v>1130</v>
      </c>
      <c r="D91" t="s">
        <v>926</v>
      </c>
      <c r="E91" t="s">
        <v>927</v>
      </c>
      <c r="F91" s="2">
        <v>37085</v>
      </c>
      <c r="G91" s="10">
        <f t="shared" si="1"/>
        <v>2001</v>
      </c>
      <c r="H91" t="s">
        <v>2098</v>
      </c>
      <c r="I91" t="s">
        <v>2105</v>
      </c>
      <c r="J91">
        <v>13.31</v>
      </c>
      <c r="K91" t="s">
        <v>1717</v>
      </c>
      <c r="L91">
        <v>29</v>
      </c>
      <c r="M91" t="s">
        <v>2104</v>
      </c>
      <c r="N91" t="s">
        <v>2106</v>
      </c>
      <c r="O91" t="s">
        <v>877</v>
      </c>
      <c r="P91" t="s">
        <v>1461</v>
      </c>
      <c r="Q91" t="s">
        <v>2107</v>
      </c>
      <c r="R91">
        <v>5</v>
      </c>
      <c r="S91" t="s">
        <v>2108</v>
      </c>
      <c r="T91" t="s">
        <v>2109</v>
      </c>
      <c r="X91">
        <v>0.2</v>
      </c>
      <c r="Y91" t="s">
        <v>1464</v>
      </c>
      <c r="Z91" t="s">
        <v>2110</v>
      </c>
      <c r="AA91" t="s">
        <v>1465</v>
      </c>
    </row>
    <row r="92" spans="1:27" ht="14.25">
      <c r="A92" s="1" t="s">
        <v>2096</v>
      </c>
      <c r="B92" t="s">
        <v>2097</v>
      </c>
      <c r="C92" t="s">
        <v>1130</v>
      </c>
      <c r="D92" t="s">
        <v>926</v>
      </c>
      <c r="E92" t="s">
        <v>927</v>
      </c>
      <c r="F92" s="2">
        <v>37085</v>
      </c>
      <c r="G92" s="10">
        <f t="shared" si="1"/>
        <v>2001</v>
      </c>
      <c r="H92" t="s">
        <v>2098</v>
      </c>
      <c r="I92" t="s">
        <v>2111</v>
      </c>
      <c r="J92">
        <v>13.31</v>
      </c>
      <c r="K92" t="s">
        <v>1717</v>
      </c>
      <c r="L92">
        <v>17.5</v>
      </c>
      <c r="M92" t="s">
        <v>2104</v>
      </c>
      <c r="N92" t="s">
        <v>2112</v>
      </c>
      <c r="O92" t="s">
        <v>877</v>
      </c>
      <c r="P92" t="s">
        <v>1461</v>
      </c>
      <c r="Q92" t="s">
        <v>2113</v>
      </c>
      <c r="R92">
        <v>0.2</v>
      </c>
      <c r="S92" t="s">
        <v>1464</v>
      </c>
      <c r="T92" t="s">
        <v>2102</v>
      </c>
      <c r="X92">
        <v>0.2</v>
      </c>
      <c r="Y92" t="s">
        <v>1464</v>
      </c>
      <c r="Z92" t="s">
        <v>2102</v>
      </c>
      <c r="AA92" t="s">
        <v>1465</v>
      </c>
    </row>
    <row r="93" spans="1:27" ht="14.25">
      <c r="A93" s="1" t="s">
        <v>2114</v>
      </c>
      <c r="B93" t="s">
        <v>2115</v>
      </c>
      <c r="C93" t="s">
        <v>2115</v>
      </c>
      <c r="D93" t="s">
        <v>1229</v>
      </c>
      <c r="E93" t="s">
        <v>1230</v>
      </c>
      <c r="F93" s="2">
        <v>37085</v>
      </c>
      <c r="G93" s="10">
        <f t="shared" si="1"/>
        <v>2001</v>
      </c>
      <c r="H93" t="s">
        <v>2116</v>
      </c>
      <c r="I93" t="s">
        <v>2117</v>
      </c>
      <c r="J93">
        <v>13.31</v>
      </c>
      <c r="K93" t="s">
        <v>1457</v>
      </c>
      <c r="L93">
        <v>10</v>
      </c>
      <c r="M93" t="s">
        <v>1458</v>
      </c>
      <c r="O93" t="s">
        <v>877</v>
      </c>
      <c r="P93" t="s">
        <v>1461</v>
      </c>
      <c r="Q93" t="s">
        <v>906</v>
      </c>
      <c r="R93">
        <v>0.8</v>
      </c>
      <c r="S93" t="s">
        <v>1503</v>
      </c>
      <c r="U93">
        <v>0.08</v>
      </c>
      <c r="V93" t="s">
        <v>1464</v>
      </c>
      <c r="X93">
        <v>0.08</v>
      </c>
      <c r="Y93" t="s">
        <v>1464</v>
      </c>
      <c r="AA93" t="s">
        <v>1465</v>
      </c>
    </row>
    <row r="94" spans="1:27" ht="14.25">
      <c r="A94" s="1" t="s">
        <v>2114</v>
      </c>
      <c r="B94" t="s">
        <v>2115</v>
      </c>
      <c r="C94" t="s">
        <v>2115</v>
      </c>
      <c r="D94" t="s">
        <v>1229</v>
      </c>
      <c r="E94" t="s">
        <v>1230</v>
      </c>
      <c r="F94" s="2">
        <v>37085</v>
      </c>
      <c r="G94" s="10">
        <f t="shared" si="1"/>
        <v>2001</v>
      </c>
      <c r="H94" t="s">
        <v>2116</v>
      </c>
      <c r="I94" t="s">
        <v>2118</v>
      </c>
      <c r="J94">
        <v>13.31</v>
      </c>
      <c r="K94" t="s">
        <v>1457</v>
      </c>
      <c r="L94">
        <v>20</v>
      </c>
      <c r="M94" t="s">
        <v>1458</v>
      </c>
      <c r="O94" t="s">
        <v>877</v>
      </c>
      <c r="P94" t="s">
        <v>1461</v>
      </c>
      <c r="Q94" t="s">
        <v>906</v>
      </c>
      <c r="R94">
        <v>0.6</v>
      </c>
      <c r="S94" t="s">
        <v>1503</v>
      </c>
      <c r="U94">
        <v>0.03</v>
      </c>
      <c r="V94" t="s">
        <v>1464</v>
      </c>
      <c r="X94">
        <v>0.03</v>
      </c>
      <c r="Y94" t="s">
        <v>1464</v>
      </c>
      <c r="AA94" t="s">
        <v>1465</v>
      </c>
    </row>
    <row r="95" spans="1:27" ht="14.25">
      <c r="A95" s="1" t="s">
        <v>2119</v>
      </c>
      <c r="B95" t="s">
        <v>2120</v>
      </c>
      <c r="C95" t="s">
        <v>2121</v>
      </c>
      <c r="D95" t="s">
        <v>909</v>
      </c>
      <c r="E95" t="s">
        <v>591</v>
      </c>
      <c r="F95" s="2">
        <v>37112</v>
      </c>
      <c r="G95" s="10">
        <f t="shared" si="1"/>
        <v>2001</v>
      </c>
      <c r="H95" t="s">
        <v>2122</v>
      </c>
      <c r="I95" t="s">
        <v>1204</v>
      </c>
      <c r="J95">
        <v>13.31</v>
      </c>
      <c r="K95" t="s">
        <v>1457</v>
      </c>
      <c r="L95">
        <v>80</v>
      </c>
      <c r="M95" t="s">
        <v>1458</v>
      </c>
      <c r="N95" t="s">
        <v>2123</v>
      </c>
      <c r="O95" t="s">
        <v>877</v>
      </c>
      <c r="P95" t="s">
        <v>1468</v>
      </c>
      <c r="R95">
        <v>7.84</v>
      </c>
      <c r="S95" t="s">
        <v>1503</v>
      </c>
      <c r="U95">
        <v>34.3</v>
      </c>
      <c r="V95" t="s">
        <v>1463</v>
      </c>
      <c r="X95">
        <v>0.098</v>
      </c>
      <c r="Y95" t="s">
        <v>1464</v>
      </c>
      <c r="Z95" t="s">
        <v>2124</v>
      </c>
      <c r="AA95" t="s">
        <v>1465</v>
      </c>
    </row>
    <row r="96" spans="1:27" ht="14.25">
      <c r="A96" s="1" t="s">
        <v>2125</v>
      </c>
      <c r="B96" t="s">
        <v>2126</v>
      </c>
      <c r="C96" t="s">
        <v>2127</v>
      </c>
      <c r="D96" t="s">
        <v>989</v>
      </c>
      <c r="E96" t="s">
        <v>990</v>
      </c>
      <c r="F96" s="2">
        <v>37119</v>
      </c>
      <c r="G96" s="10">
        <f t="shared" si="1"/>
        <v>2001</v>
      </c>
      <c r="H96" t="s">
        <v>2128</v>
      </c>
      <c r="I96" t="s">
        <v>2129</v>
      </c>
      <c r="J96">
        <v>13.31</v>
      </c>
      <c r="K96" t="s">
        <v>1457</v>
      </c>
      <c r="L96">
        <v>48</v>
      </c>
      <c r="M96" t="s">
        <v>1458</v>
      </c>
      <c r="N96" t="s">
        <v>2037</v>
      </c>
      <c r="O96" t="s">
        <v>877</v>
      </c>
      <c r="P96" t="s">
        <v>1461</v>
      </c>
      <c r="Q96" t="s">
        <v>1704</v>
      </c>
      <c r="R96">
        <v>7.91</v>
      </c>
      <c r="S96" t="s">
        <v>1503</v>
      </c>
      <c r="T96" t="s">
        <v>2046</v>
      </c>
      <c r="U96">
        <v>34.64</v>
      </c>
      <c r="V96" t="s">
        <v>1463</v>
      </c>
      <c r="W96" t="s">
        <v>2046</v>
      </c>
      <c r="X96">
        <v>0.084</v>
      </c>
      <c r="Y96" t="s">
        <v>1464</v>
      </c>
      <c r="AA96" t="s">
        <v>1465</v>
      </c>
    </row>
    <row r="97" spans="1:27" ht="14.25">
      <c r="A97" s="1" t="s">
        <v>2130</v>
      </c>
      <c r="B97" t="s">
        <v>2131</v>
      </c>
      <c r="C97" t="s">
        <v>2132</v>
      </c>
      <c r="D97" t="s">
        <v>989</v>
      </c>
      <c r="E97" t="s">
        <v>990</v>
      </c>
      <c r="F97" s="2">
        <v>37124</v>
      </c>
      <c r="G97" s="10">
        <f t="shared" si="1"/>
        <v>2001</v>
      </c>
      <c r="H97" t="s">
        <v>2133</v>
      </c>
      <c r="I97" t="s">
        <v>2134</v>
      </c>
      <c r="J97">
        <v>13.31</v>
      </c>
      <c r="K97" t="s">
        <v>1457</v>
      </c>
      <c r="L97">
        <v>62.77</v>
      </c>
      <c r="M97" t="s">
        <v>1458</v>
      </c>
      <c r="O97" t="s">
        <v>877</v>
      </c>
      <c r="P97" t="s">
        <v>1461</v>
      </c>
      <c r="Q97" t="s">
        <v>2135</v>
      </c>
      <c r="R97">
        <v>10.81</v>
      </c>
      <c r="S97" t="s">
        <v>1463</v>
      </c>
      <c r="U97">
        <v>4.39</v>
      </c>
      <c r="V97" t="s">
        <v>1503</v>
      </c>
      <c r="X97">
        <f>U97/L97</f>
        <v>0.06993786840847538</v>
      </c>
      <c r="Y97" t="s">
        <v>1464</v>
      </c>
      <c r="Z97" t="s">
        <v>2136</v>
      </c>
      <c r="AA97" t="s">
        <v>2137</v>
      </c>
    </row>
    <row r="98" spans="1:27" ht="14.25">
      <c r="A98" s="1" t="s">
        <v>2130</v>
      </c>
      <c r="B98" t="s">
        <v>2131</v>
      </c>
      <c r="C98" t="s">
        <v>2132</v>
      </c>
      <c r="D98" t="s">
        <v>989</v>
      </c>
      <c r="E98" t="s">
        <v>990</v>
      </c>
      <c r="F98" s="2">
        <v>37124</v>
      </c>
      <c r="G98" s="10">
        <f t="shared" si="1"/>
        <v>2001</v>
      </c>
      <c r="H98" t="s">
        <v>2133</v>
      </c>
      <c r="I98" t="s">
        <v>2138</v>
      </c>
      <c r="J98">
        <v>13.31</v>
      </c>
      <c r="K98" t="s">
        <v>1457</v>
      </c>
      <c r="L98">
        <v>16</v>
      </c>
      <c r="M98" t="s">
        <v>1458</v>
      </c>
      <c r="N98" t="s">
        <v>2139</v>
      </c>
      <c r="O98" t="s">
        <v>877</v>
      </c>
      <c r="P98" t="s">
        <v>1461</v>
      </c>
      <c r="Q98" t="s">
        <v>2140</v>
      </c>
      <c r="R98">
        <v>1.32</v>
      </c>
      <c r="S98" t="s">
        <v>2141</v>
      </c>
      <c r="U98">
        <v>4.33</v>
      </c>
      <c r="V98" t="s">
        <v>1463</v>
      </c>
      <c r="X98">
        <f>U98/L98</f>
        <v>0.270625</v>
      </c>
      <c r="Y98" t="s">
        <v>1464</v>
      </c>
      <c r="Z98" t="s">
        <v>2136</v>
      </c>
      <c r="AA98" t="s">
        <v>1465</v>
      </c>
    </row>
    <row r="99" spans="1:27" ht="14.25">
      <c r="A99" s="1" t="s">
        <v>2142</v>
      </c>
      <c r="B99" t="s">
        <v>2143</v>
      </c>
      <c r="C99" t="s">
        <v>2143</v>
      </c>
      <c r="D99" t="s">
        <v>1299</v>
      </c>
      <c r="E99" t="s">
        <v>1300</v>
      </c>
      <c r="F99" s="2">
        <v>37138</v>
      </c>
      <c r="G99" s="10">
        <f t="shared" si="1"/>
        <v>2001</v>
      </c>
      <c r="I99" t="s">
        <v>2000</v>
      </c>
      <c r="J99">
        <v>13.31</v>
      </c>
      <c r="K99" t="s">
        <v>1457</v>
      </c>
      <c r="L99">
        <v>21.46</v>
      </c>
      <c r="M99" t="s">
        <v>1458</v>
      </c>
      <c r="N99" t="s">
        <v>2144</v>
      </c>
      <c r="O99" t="s">
        <v>877</v>
      </c>
      <c r="P99" t="s">
        <v>582</v>
      </c>
      <c r="Q99" t="s">
        <v>2145</v>
      </c>
      <c r="R99">
        <v>100</v>
      </c>
      <c r="S99" t="s">
        <v>2146</v>
      </c>
      <c r="T99" t="s">
        <v>1746</v>
      </c>
      <c r="Z99" t="s">
        <v>586</v>
      </c>
      <c r="AA99" t="s">
        <v>1465</v>
      </c>
    </row>
    <row r="100" spans="1:27" ht="14.25">
      <c r="A100" s="1" t="s">
        <v>2147</v>
      </c>
      <c r="B100" t="s">
        <v>2148</v>
      </c>
      <c r="C100" t="s">
        <v>2148</v>
      </c>
      <c r="D100" t="s">
        <v>1299</v>
      </c>
      <c r="E100" t="s">
        <v>1300</v>
      </c>
      <c r="F100" s="2">
        <v>37161</v>
      </c>
      <c r="G100" s="10">
        <f t="shared" si="1"/>
        <v>2001</v>
      </c>
      <c r="I100" t="s">
        <v>2149</v>
      </c>
      <c r="J100">
        <v>13.31</v>
      </c>
      <c r="K100" t="s">
        <v>1457</v>
      </c>
      <c r="L100">
        <v>8.5</v>
      </c>
      <c r="M100" t="s">
        <v>1458</v>
      </c>
      <c r="N100" t="s">
        <v>2150</v>
      </c>
      <c r="O100" t="s">
        <v>877</v>
      </c>
      <c r="P100" t="s">
        <v>1461</v>
      </c>
      <c r="Q100" t="s">
        <v>2151</v>
      </c>
      <c r="R100">
        <v>50</v>
      </c>
      <c r="S100" t="s">
        <v>1304</v>
      </c>
      <c r="X100">
        <v>0.0375</v>
      </c>
      <c r="Y100" t="s">
        <v>1464</v>
      </c>
      <c r="AA100" t="s">
        <v>1465</v>
      </c>
    </row>
    <row r="101" spans="1:27" ht="14.25">
      <c r="A101" s="1" t="s">
        <v>2152</v>
      </c>
      <c r="B101" t="s">
        <v>2153</v>
      </c>
      <c r="C101" t="s">
        <v>2154</v>
      </c>
      <c r="D101" t="s">
        <v>2155</v>
      </c>
      <c r="E101" t="s">
        <v>2156</v>
      </c>
      <c r="F101" s="2">
        <v>37161</v>
      </c>
      <c r="G101" s="10">
        <f t="shared" si="1"/>
        <v>2001</v>
      </c>
      <c r="H101" t="s">
        <v>2157</v>
      </c>
      <c r="I101" t="s">
        <v>1204</v>
      </c>
      <c r="J101">
        <v>13.31</v>
      </c>
      <c r="K101" t="s">
        <v>1457</v>
      </c>
      <c r="L101">
        <v>40</v>
      </c>
      <c r="M101" t="s">
        <v>1458</v>
      </c>
      <c r="N101" t="s">
        <v>2158</v>
      </c>
      <c r="O101" t="s">
        <v>877</v>
      </c>
      <c r="P101" t="s">
        <v>1479</v>
      </c>
      <c r="Q101" t="s">
        <v>2159</v>
      </c>
      <c r="T101" t="s">
        <v>1693</v>
      </c>
      <c r="AA101" t="s">
        <v>2160</v>
      </c>
    </row>
    <row r="102" spans="1:27" ht="14.25">
      <c r="A102" s="1" t="s">
        <v>2161</v>
      </c>
      <c r="B102" t="s">
        <v>2162</v>
      </c>
      <c r="C102" t="s">
        <v>2163</v>
      </c>
      <c r="D102" t="s">
        <v>1229</v>
      </c>
      <c r="E102" t="s">
        <v>1230</v>
      </c>
      <c r="F102" s="2">
        <v>37167</v>
      </c>
      <c r="G102" s="10">
        <f t="shared" si="1"/>
        <v>2001</v>
      </c>
      <c r="H102" t="s">
        <v>2164</v>
      </c>
      <c r="I102" t="s">
        <v>2165</v>
      </c>
      <c r="J102">
        <v>13.31</v>
      </c>
      <c r="K102" t="s">
        <v>1457</v>
      </c>
      <c r="L102">
        <v>30</v>
      </c>
      <c r="M102" t="s">
        <v>1458</v>
      </c>
      <c r="N102" t="s">
        <v>2166</v>
      </c>
      <c r="O102" t="s">
        <v>877</v>
      </c>
      <c r="P102" t="s">
        <v>1461</v>
      </c>
      <c r="Q102" t="s">
        <v>2051</v>
      </c>
      <c r="R102">
        <v>0.073</v>
      </c>
      <c r="S102" t="s">
        <v>1464</v>
      </c>
      <c r="U102">
        <v>2.2</v>
      </c>
      <c r="V102" t="s">
        <v>1503</v>
      </c>
      <c r="X102">
        <v>0.073</v>
      </c>
      <c r="Y102" t="s">
        <v>1464</v>
      </c>
      <c r="AA102" t="s">
        <v>1465</v>
      </c>
    </row>
    <row r="103" spans="1:27" ht="14.25">
      <c r="A103" s="1" t="s">
        <v>2167</v>
      </c>
      <c r="B103" t="s">
        <v>2168</v>
      </c>
      <c r="C103" t="s">
        <v>2168</v>
      </c>
      <c r="D103" t="s">
        <v>1217</v>
      </c>
      <c r="E103" t="s">
        <v>1218</v>
      </c>
      <c r="F103" s="2">
        <v>37169</v>
      </c>
      <c r="G103" s="10">
        <f t="shared" si="1"/>
        <v>2001</v>
      </c>
      <c r="H103" t="s">
        <v>1841</v>
      </c>
      <c r="I103" t="s">
        <v>2169</v>
      </c>
      <c r="J103">
        <v>13.31</v>
      </c>
      <c r="K103" t="s">
        <v>1457</v>
      </c>
      <c r="L103">
        <v>35</v>
      </c>
      <c r="M103" t="s">
        <v>1458</v>
      </c>
      <c r="O103" t="s">
        <v>877</v>
      </c>
      <c r="P103" t="s">
        <v>1461</v>
      </c>
      <c r="Q103" t="s">
        <v>2170</v>
      </c>
      <c r="R103">
        <v>0.082</v>
      </c>
      <c r="S103" t="s">
        <v>1464</v>
      </c>
      <c r="U103">
        <v>2.87</v>
      </c>
      <c r="V103" t="s">
        <v>1503</v>
      </c>
      <c r="X103">
        <v>0.082</v>
      </c>
      <c r="Y103" t="s">
        <v>1464</v>
      </c>
      <c r="AA103" t="s">
        <v>1465</v>
      </c>
    </row>
    <row r="104" spans="1:27" ht="14.25">
      <c r="A104" s="1" t="s">
        <v>2171</v>
      </c>
      <c r="B104" t="s">
        <v>2172</v>
      </c>
      <c r="C104" t="s">
        <v>2173</v>
      </c>
      <c r="D104" t="s">
        <v>909</v>
      </c>
      <c r="E104" t="s">
        <v>591</v>
      </c>
      <c r="F104" s="2">
        <v>37180</v>
      </c>
      <c r="G104" s="10">
        <f t="shared" si="1"/>
        <v>2001</v>
      </c>
      <c r="H104" t="s">
        <v>2174</v>
      </c>
      <c r="I104" t="s">
        <v>641</v>
      </c>
      <c r="J104">
        <v>13.31</v>
      </c>
      <c r="K104" t="s">
        <v>1457</v>
      </c>
      <c r="L104">
        <v>49</v>
      </c>
      <c r="M104" t="s">
        <v>1458</v>
      </c>
      <c r="N104" t="s">
        <v>2175</v>
      </c>
      <c r="O104" t="s">
        <v>877</v>
      </c>
      <c r="P104" t="s">
        <v>1468</v>
      </c>
      <c r="R104">
        <v>4.12</v>
      </c>
      <c r="S104" t="s">
        <v>1503</v>
      </c>
      <c r="U104">
        <v>1.65</v>
      </c>
      <c r="V104" t="s">
        <v>1463</v>
      </c>
      <c r="X104">
        <v>0.084</v>
      </c>
      <c r="Y104" t="s">
        <v>1464</v>
      </c>
      <c r="AA104" t="s">
        <v>2176</v>
      </c>
    </row>
    <row r="105" spans="1:27" ht="14.25">
      <c r="A105" s="1" t="s">
        <v>2177</v>
      </c>
      <c r="B105" t="s">
        <v>2178</v>
      </c>
      <c r="C105" t="s">
        <v>2179</v>
      </c>
      <c r="D105" t="s">
        <v>989</v>
      </c>
      <c r="E105" t="s">
        <v>990</v>
      </c>
      <c r="F105" s="2">
        <v>37186</v>
      </c>
      <c r="G105" s="10">
        <f t="shared" si="1"/>
        <v>2001</v>
      </c>
      <c r="I105" t="s">
        <v>1204</v>
      </c>
      <c r="J105">
        <v>13.31</v>
      </c>
      <c r="K105" t="s">
        <v>1457</v>
      </c>
      <c r="L105">
        <v>30</v>
      </c>
      <c r="M105" t="s">
        <v>1458</v>
      </c>
      <c r="N105" t="s">
        <v>2180</v>
      </c>
      <c r="O105" t="s">
        <v>877</v>
      </c>
      <c r="P105" t="s">
        <v>1461</v>
      </c>
      <c r="Q105" t="s">
        <v>1903</v>
      </c>
      <c r="R105">
        <v>0.085</v>
      </c>
      <c r="S105" t="s">
        <v>1464</v>
      </c>
      <c r="X105">
        <v>0.085</v>
      </c>
      <c r="Y105" t="s">
        <v>1464</v>
      </c>
      <c r="AA105" t="s">
        <v>1465</v>
      </c>
    </row>
    <row r="106" spans="1:27" ht="14.25">
      <c r="A106" s="1" t="s">
        <v>2181</v>
      </c>
      <c r="B106" t="s">
        <v>2182</v>
      </c>
      <c r="C106" t="s">
        <v>2182</v>
      </c>
      <c r="D106" t="s">
        <v>1229</v>
      </c>
      <c r="E106" t="s">
        <v>1230</v>
      </c>
      <c r="F106" s="2">
        <v>37187</v>
      </c>
      <c r="G106" s="10">
        <f t="shared" si="1"/>
        <v>2001</v>
      </c>
      <c r="H106" t="s">
        <v>2183</v>
      </c>
      <c r="I106" t="s">
        <v>2184</v>
      </c>
      <c r="J106">
        <v>13.31</v>
      </c>
      <c r="K106" t="s">
        <v>1457</v>
      </c>
      <c r="L106">
        <v>31.4</v>
      </c>
      <c r="M106" t="s">
        <v>1458</v>
      </c>
      <c r="N106" t="s">
        <v>2185</v>
      </c>
      <c r="O106" t="s">
        <v>877</v>
      </c>
      <c r="P106" t="s">
        <v>1461</v>
      </c>
      <c r="Q106" t="s">
        <v>2186</v>
      </c>
      <c r="R106">
        <v>0.135</v>
      </c>
      <c r="S106" t="s">
        <v>1464</v>
      </c>
      <c r="U106">
        <v>4.71</v>
      </c>
      <c r="V106" t="s">
        <v>1503</v>
      </c>
      <c r="AA106" t="s">
        <v>1465</v>
      </c>
    </row>
    <row r="107" spans="1:27" ht="14.25">
      <c r="A107" s="1" t="s">
        <v>2187</v>
      </c>
      <c r="B107" t="s">
        <v>2188</v>
      </c>
      <c r="C107" t="s">
        <v>2189</v>
      </c>
      <c r="D107" t="s">
        <v>638</v>
      </c>
      <c r="E107" t="s">
        <v>639</v>
      </c>
      <c r="F107" s="2">
        <v>37187</v>
      </c>
      <c r="G107" s="10">
        <f t="shared" si="1"/>
        <v>2001</v>
      </c>
      <c r="H107" t="s">
        <v>2190</v>
      </c>
      <c r="I107" t="s">
        <v>1204</v>
      </c>
      <c r="J107">
        <v>13.31</v>
      </c>
      <c r="K107" t="s">
        <v>1717</v>
      </c>
      <c r="L107">
        <v>29.3</v>
      </c>
      <c r="M107" t="s">
        <v>1458</v>
      </c>
      <c r="N107" t="s">
        <v>2191</v>
      </c>
      <c r="O107" t="s">
        <v>877</v>
      </c>
      <c r="P107" t="s">
        <v>1468</v>
      </c>
      <c r="R107">
        <v>50</v>
      </c>
      <c r="S107" t="s">
        <v>1664</v>
      </c>
      <c r="T107" t="s">
        <v>2192</v>
      </c>
      <c r="U107">
        <v>1.07</v>
      </c>
      <c r="V107" t="s">
        <v>1503</v>
      </c>
      <c r="X107">
        <v>0.037</v>
      </c>
      <c r="Y107" t="s">
        <v>1464</v>
      </c>
      <c r="Z107" t="s">
        <v>566</v>
      </c>
      <c r="AA107" t="s">
        <v>1465</v>
      </c>
    </row>
    <row r="108" spans="1:27" ht="14.25">
      <c r="A108" s="1" t="s">
        <v>901</v>
      </c>
      <c r="B108" t="s">
        <v>902</v>
      </c>
      <c r="C108" t="s">
        <v>902</v>
      </c>
      <c r="D108" t="s">
        <v>871</v>
      </c>
      <c r="E108" t="s">
        <v>872</v>
      </c>
      <c r="F108" s="2">
        <v>37188</v>
      </c>
      <c r="G108" s="10">
        <f t="shared" si="1"/>
        <v>2001</v>
      </c>
      <c r="H108" t="s">
        <v>903</v>
      </c>
      <c r="I108" t="s">
        <v>2193</v>
      </c>
      <c r="J108">
        <v>13.31</v>
      </c>
      <c r="K108" t="s">
        <v>1457</v>
      </c>
      <c r="L108">
        <v>16</v>
      </c>
      <c r="M108" t="s">
        <v>1458</v>
      </c>
      <c r="N108" t="s">
        <v>2194</v>
      </c>
      <c r="O108" t="s">
        <v>877</v>
      </c>
      <c r="P108" t="s">
        <v>1461</v>
      </c>
      <c r="Q108" t="s">
        <v>1134</v>
      </c>
      <c r="R108">
        <v>0.86</v>
      </c>
      <c r="S108" t="s">
        <v>1503</v>
      </c>
      <c r="U108">
        <v>3.181</v>
      </c>
      <c r="V108" t="s">
        <v>1463</v>
      </c>
      <c r="X108">
        <v>0.0538</v>
      </c>
      <c r="Y108" t="s">
        <v>1464</v>
      </c>
      <c r="AA108" t="s">
        <v>1465</v>
      </c>
    </row>
    <row r="109" spans="1:27" ht="14.25">
      <c r="A109" s="1" t="s">
        <v>2195</v>
      </c>
      <c r="B109" t="s">
        <v>2196</v>
      </c>
      <c r="C109" t="s">
        <v>2197</v>
      </c>
      <c r="D109" t="s">
        <v>989</v>
      </c>
      <c r="E109" t="s">
        <v>990</v>
      </c>
      <c r="F109" s="2">
        <v>37189</v>
      </c>
      <c r="G109" s="10">
        <f t="shared" si="1"/>
        <v>2001</v>
      </c>
      <c r="I109" t="s">
        <v>1204</v>
      </c>
      <c r="J109">
        <v>13.31</v>
      </c>
      <c r="K109" t="s">
        <v>1457</v>
      </c>
      <c r="L109">
        <v>22</v>
      </c>
      <c r="M109" t="s">
        <v>1458</v>
      </c>
      <c r="O109" t="s">
        <v>877</v>
      </c>
      <c r="P109" t="s">
        <v>1461</v>
      </c>
      <c r="Q109" t="s">
        <v>2198</v>
      </c>
      <c r="R109">
        <v>0.37</v>
      </c>
      <c r="S109" t="s">
        <v>1464</v>
      </c>
      <c r="X109">
        <v>0.37</v>
      </c>
      <c r="Y109" t="s">
        <v>1464</v>
      </c>
      <c r="AA109" t="s">
        <v>1465</v>
      </c>
    </row>
    <row r="110" spans="1:27" ht="14.25">
      <c r="A110" s="1" t="s">
        <v>779</v>
      </c>
      <c r="B110" t="s">
        <v>780</v>
      </c>
      <c r="C110" t="s">
        <v>781</v>
      </c>
      <c r="D110" t="s">
        <v>782</v>
      </c>
      <c r="E110" t="s">
        <v>783</v>
      </c>
      <c r="F110" s="2">
        <v>37193</v>
      </c>
      <c r="G110" s="10">
        <f t="shared" si="1"/>
        <v>2001</v>
      </c>
      <c r="H110" t="s">
        <v>784</v>
      </c>
      <c r="I110" t="s">
        <v>2199</v>
      </c>
      <c r="J110">
        <v>13.31</v>
      </c>
      <c r="K110" t="s">
        <v>1433</v>
      </c>
      <c r="L110">
        <v>13</v>
      </c>
      <c r="M110" t="s">
        <v>1458</v>
      </c>
      <c r="N110" t="s">
        <v>2200</v>
      </c>
      <c r="O110" t="s">
        <v>877</v>
      </c>
      <c r="P110" t="s">
        <v>1461</v>
      </c>
      <c r="Q110" t="s">
        <v>2201</v>
      </c>
      <c r="R110">
        <v>0.26</v>
      </c>
      <c r="S110" t="s">
        <v>1503</v>
      </c>
      <c r="X110">
        <v>0.02</v>
      </c>
      <c r="Y110" t="s">
        <v>1464</v>
      </c>
      <c r="AA110" t="s">
        <v>1465</v>
      </c>
    </row>
    <row r="111" spans="1:27" ht="14.25">
      <c r="A111" s="1" t="s">
        <v>2202</v>
      </c>
      <c r="B111" t="s">
        <v>2203</v>
      </c>
      <c r="C111" t="s">
        <v>2203</v>
      </c>
      <c r="D111" t="s">
        <v>1299</v>
      </c>
      <c r="E111" t="s">
        <v>1300</v>
      </c>
      <c r="F111" s="2">
        <v>37194</v>
      </c>
      <c r="G111" s="10">
        <f t="shared" si="1"/>
        <v>2001</v>
      </c>
      <c r="I111" t="s">
        <v>2204</v>
      </c>
      <c r="J111">
        <v>13.31</v>
      </c>
      <c r="K111" t="s">
        <v>1457</v>
      </c>
      <c r="L111">
        <v>12.6</v>
      </c>
      <c r="M111" t="s">
        <v>1458</v>
      </c>
      <c r="N111" t="s">
        <v>2205</v>
      </c>
      <c r="O111" t="s">
        <v>877</v>
      </c>
      <c r="P111" t="s">
        <v>1468</v>
      </c>
      <c r="R111">
        <v>2000</v>
      </c>
      <c r="S111" t="s">
        <v>2206</v>
      </c>
      <c r="Z111" t="s">
        <v>586</v>
      </c>
      <c r="AA111" t="s">
        <v>1465</v>
      </c>
    </row>
    <row r="112" spans="1:27" ht="14.25">
      <c r="A112" s="1" t="s">
        <v>2207</v>
      </c>
      <c r="B112" t="s">
        <v>2208</v>
      </c>
      <c r="C112" t="s">
        <v>2209</v>
      </c>
      <c r="D112" t="s">
        <v>1497</v>
      </c>
      <c r="E112" t="s">
        <v>1498</v>
      </c>
      <c r="F112" s="2">
        <v>37200</v>
      </c>
      <c r="G112" s="10">
        <f t="shared" si="1"/>
        <v>2001</v>
      </c>
      <c r="H112" t="s">
        <v>2210</v>
      </c>
      <c r="I112" t="s">
        <v>2211</v>
      </c>
      <c r="J112">
        <v>13.31</v>
      </c>
      <c r="K112" t="s">
        <v>1717</v>
      </c>
      <c r="L112">
        <v>60</v>
      </c>
      <c r="M112" t="s">
        <v>1458</v>
      </c>
      <c r="O112" t="s">
        <v>877</v>
      </c>
      <c r="P112" t="s">
        <v>1468</v>
      </c>
      <c r="Q112" t="s">
        <v>1502</v>
      </c>
      <c r="R112">
        <v>4.84</v>
      </c>
      <c r="S112" t="s">
        <v>1503</v>
      </c>
      <c r="U112">
        <v>21.19</v>
      </c>
      <c r="V112" t="s">
        <v>1463</v>
      </c>
      <c r="X112">
        <v>0.08</v>
      </c>
      <c r="Y112" t="s">
        <v>1464</v>
      </c>
      <c r="Z112" t="s">
        <v>1864</v>
      </c>
      <c r="AA112" t="s">
        <v>2212</v>
      </c>
    </row>
    <row r="113" spans="1:27" ht="14.25">
      <c r="A113" s="1" t="s">
        <v>907</v>
      </c>
      <c r="B113" t="s">
        <v>908</v>
      </c>
      <c r="C113" t="s">
        <v>908</v>
      </c>
      <c r="D113" t="s">
        <v>909</v>
      </c>
      <c r="E113" t="s">
        <v>591</v>
      </c>
      <c r="F113" s="2">
        <v>37224</v>
      </c>
      <c r="G113" s="10">
        <f t="shared" si="1"/>
        <v>2001</v>
      </c>
      <c r="H113" t="s">
        <v>910</v>
      </c>
      <c r="I113" t="s">
        <v>641</v>
      </c>
      <c r="J113">
        <v>13.31</v>
      </c>
      <c r="K113" t="s">
        <v>1457</v>
      </c>
      <c r="L113">
        <v>91.2</v>
      </c>
      <c r="M113" t="s">
        <v>1458</v>
      </c>
      <c r="N113" t="s">
        <v>2213</v>
      </c>
      <c r="O113" t="s">
        <v>877</v>
      </c>
      <c r="P113" t="s">
        <v>1468</v>
      </c>
      <c r="R113">
        <v>12.2</v>
      </c>
      <c r="S113" t="s">
        <v>1503</v>
      </c>
      <c r="U113">
        <v>53.4</v>
      </c>
      <c r="V113" t="s">
        <v>1503</v>
      </c>
      <c r="X113">
        <v>0.13</v>
      </c>
      <c r="Y113" t="s">
        <v>1464</v>
      </c>
      <c r="Z113" t="s">
        <v>1482</v>
      </c>
      <c r="AA113" t="s">
        <v>2214</v>
      </c>
    </row>
    <row r="114" spans="1:27" ht="14.25">
      <c r="A114" s="1" t="s">
        <v>907</v>
      </c>
      <c r="B114" t="s">
        <v>908</v>
      </c>
      <c r="C114" t="s">
        <v>908</v>
      </c>
      <c r="D114" t="s">
        <v>909</v>
      </c>
      <c r="E114" t="s">
        <v>591</v>
      </c>
      <c r="F114" s="2">
        <v>37224</v>
      </c>
      <c r="G114" s="10">
        <f t="shared" si="1"/>
        <v>2001</v>
      </c>
      <c r="H114" t="s">
        <v>910</v>
      </c>
      <c r="I114" t="s">
        <v>2215</v>
      </c>
      <c r="J114">
        <v>13.31</v>
      </c>
      <c r="K114" t="s">
        <v>1457</v>
      </c>
      <c r="L114">
        <v>37</v>
      </c>
      <c r="M114" t="s">
        <v>1458</v>
      </c>
      <c r="N114" t="s">
        <v>2216</v>
      </c>
      <c r="O114" t="s">
        <v>877</v>
      </c>
      <c r="P114" t="s">
        <v>1468</v>
      </c>
      <c r="R114">
        <v>1.24</v>
      </c>
      <c r="S114" t="s">
        <v>1503</v>
      </c>
      <c r="U114">
        <v>5.43</v>
      </c>
      <c r="V114" t="s">
        <v>1463</v>
      </c>
      <c r="X114">
        <v>0.035</v>
      </c>
      <c r="Y114" t="s">
        <v>1464</v>
      </c>
      <c r="AA114" t="s">
        <v>2217</v>
      </c>
    </row>
    <row r="115" spans="1:27" ht="14.25">
      <c r="A115" s="1" t="s">
        <v>2218</v>
      </c>
      <c r="B115" t="s">
        <v>2219</v>
      </c>
      <c r="C115" t="s">
        <v>2220</v>
      </c>
      <c r="D115" t="s">
        <v>1217</v>
      </c>
      <c r="E115" t="s">
        <v>1218</v>
      </c>
      <c r="F115" s="2">
        <v>37232</v>
      </c>
      <c r="G115" s="10">
        <f t="shared" si="1"/>
        <v>2001</v>
      </c>
      <c r="H115" t="s">
        <v>2221</v>
      </c>
      <c r="I115" t="s">
        <v>1421</v>
      </c>
      <c r="J115">
        <v>13.31</v>
      </c>
      <c r="K115" t="s">
        <v>1457</v>
      </c>
      <c r="L115">
        <v>21</v>
      </c>
      <c r="M115" t="s">
        <v>1458</v>
      </c>
      <c r="O115" t="s">
        <v>877</v>
      </c>
      <c r="P115" t="s">
        <v>1461</v>
      </c>
      <c r="Q115" t="s">
        <v>906</v>
      </c>
      <c r="R115">
        <v>0.082</v>
      </c>
      <c r="S115" t="s">
        <v>1464</v>
      </c>
      <c r="X115">
        <v>0.082</v>
      </c>
      <c r="Y115" t="s">
        <v>1464</v>
      </c>
      <c r="AA115" t="s">
        <v>1465</v>
      </c>
    </row>
    <row r="116" spans="1:27" ht="14.25">
      <c r="A116" s="1" t="s">
        <v>2222</v>
      </c>
      <c r="B116" t="s">
        <v>2223</v>
      </c>
      <c r="C116" t="s">
        <v>2223</v>
      </c>
      <c r="D116" t="s">
        <v>1229</v>
      </c>
      <c r="E116" t="s">
        <v>1230</v>
      </c>
      <c r="F116" s="2">
        <v>37236</v>
      </c>
      <c r="G116" s="10">
        <f t="shared" si="1"/>
        <v>2001</v>
      </c>
      <c r="H116" t="s">
        <v>2224</v>
      </c>
      <c r="I116" t="s">
        <v>2225</v>
      </c>
      <c r="J116">
        <v>13.31</v>
      </c>
      <c r="K116" t="s">
        <v>1457</v>
      </c>
      <c r="L116">
        <v>35</v>
      </c>
      <c r="M116" t="s">
        <v>1458</v>
      </c>
      <c r="O116" t="s">
        <v>877</v>
      </c>
      <c r="P116" t="s">
        <v>1461</v>
      </c>
      <c r="Q116" t="s">
        <v>1707</v>
      </c>
      <c r="R116">
        <v>0.135</v>
      </c>
      <c r="S116" t="s">
        <v>1464</v>
      </c>
      <c r="U116">
        <v>4.71</v>
      </c>
      <c r="V116" t="s">
        <v>1503</v>
      </c>
      <c r="X116">
        <v>0.135</v>
      </c>
      <c r="Y116" t="s">
        <v>1464</v>
      </c>
      <c r="AA116" t="s">
        <v>1465</v>
      </c>
    </row>
    <row r="117" spans="1:27" ht="14.25">
      <c r="A117" s="1" t="s">
        <v>2226</v>
      </c>
      <c r="B117" t="s">
        <v>2227</v>
      </c>
      <c r="C117" t="s">
        <v>2228</v>
      </c>
      <c r="D117" t="s">
        <v>808</v>
      </c>
      <c r="E117" t="s">
        <v>1320</v>
      </c>
      <c r="F117" s="2">
        <v>37239</v>
      </c>
      <c r="G117" s="10">
        <f t="shared" si="1"/>
        <v>2001</v>
      </c>
      <c r="H117" t="s">
        <v>2229</v>
      </c>
      <c r="I117" t="s">
        <v>2230</v>
      </c>
      <c r="J117">
        <v>13.31</v>
      </c>
      <c r="K117" t="s">
        <v>1457</v>
      </c>
      <c r="L117">
        <v>90</v>
      </c>
      <c r="M117" t="s">
        <v>1458</v>
      </c>
      <c r="N117" t="s">
        <v>2231</v>
      </c>
      <c r="O117" t="s">
        <v>877</v>
      </c>
      <c r="P117" t="s">
        <v>1461</v>
      </c>
      <c r="Q117" t="s">
        <v>2232</v>
      </c>
      <c r="R117">
        <v>0.18</v>
      </c>
      <c r="S117" t="s">
        <v>1464</v>
      </c>
      <c r="X117">
        <v>0.18</v>
      </c>
      <c r="Y117" t="s">
        <v>1464</v>
      </c>
      <c r="AA117" t="s">
        <v>2233</v>
      </c>
    </row>
    <row r="118" spans="1:27" ht="14.25">
      <c r="A118" s="1" t="s">
        <v>2226</v>
      </c>
      <c r="B118" t="s">
        <v>2227</v>
      </c>
      <c r="C118" t="s">
        <v>2228</v>
      </c>
      <c r="D118" t="s">
        <v>808</v>
      </c>
      <c r="E118" t="s">
        <v>1320</v>
      </c>
      <c r="F118" s="2">
        <v>37239</v>
      </c>
      <c r="G118" s="10">
        <f t="shared" si="1"/>
        <v>2001</v>
      </c>
      <c r="H118" t="s">
        <v>2229</v>
      </c>
      <c r="I118" t="s">
        <v>2234</v>
      </c>
      <c r="J118">
        <v>13.31</v>
      </c>
      <c r="K118" t="s">
        <v>1457</v>
      </c>
      <c r="L118">
        <v>50</v>
      </c>
      <c r="M118" t="s">
        <v>1458</v>
      </c>
      <c r="N118" t="s">
        <v>2235</v>
      </c>
      <c r="O118" t="s">
        <v>877</v>
      </c>
      <c r="P118" t="s">
        <v>1461</v>
      </c>
      <c r="Q118" t="s">
        <v>2236</v>
      </c>
      <c r="R118">
        <v>0.18</v>
      </c>
      <c r="S118" t="s">
        <v>1464</v>
      </c>
      <c r="X118">
        <v>0.18</v>
      </c>
      <c r="Y118" t="s">
        <v>1464</v>
      </c>
      <c r="AA118" t="s">
        <v>1465</v>
      </c>
    </row>
    <row r="119" spans="1:27" ht="14.25">
      <c r="A119" s="1" t="s">
        <v>2226</v>
      </c>
      <c r="B119" t="s">
        <v>2227</v>
      </c>
      <c r="C119" t="s">
        <v>2228</v>
      </c>
      <c r="D119" t="s">
        <v>808</v>
      </c>
      <c r="E119" t="s">
        <v>1320</v>
      </c>
      <c r="F119" s="2">
        <v>37239</v>
      </c>
      <c r="G119" s="10">
        <f t="shared" si="1"/>
        <v>2001</v>
      </c>
      <c r="H119" t="s">
        <v>2229</v>
      </c>
      <c r="I119" t="s">
        <v>2237</v>
      </c>
      <c r="J119">
        <v>13.31</v>
      </c>
      <c r="K119" t="s">
        <v>1457</v>
      </c>
      <c r="L119">
        <v>21</v>
      </c>
      <c r="M119" t="s">
        <v>1458</v>
      </c>
      <c r="N119" t="s">
        <v>2238</v>
      </c>
      <c r="O119" t="s">
        <v>877</v>
      </c>
      <c r="P119" t="s">
        <v>1461</v>
      </c>
      <c r="Q119" t="s">
        <v>1850</v>
      </c>
      <c r="R119">
        <v>0.18</v>
      </c>
      <c r="S119" t="s">
        <v>1464</v>
      </c>
      <c r="U119">
        <v>3.8</v>
      </c>
      <c r="V119" t="s">
        <v>1503</v>
      </c>
      <c r="X119">
        <v>0.18</v>
      </c>
      <c r="Y119" t="s">
        <v>1464</v>
      </c>
      <c r="AA119" t="s">
        <v>1465</v>
      </c>
    </row>
    <row r="120" spans="1:27" ht="14.25">
      <c r="A120" s="1" t="s">
        <v>2239</v>
      </c>
      <c r="B120" t="s">
        <v>2240</v>
      </c>
      <c r="C120" t="s">
        <v>2240</v>
      </c>
      <c r="D120" t="s">
        <v>1244</v>
      </c>
      <c r="E120" t="s">
        <v>1245</v>
      </c>
      <c r="F120" s="2">
        <v>37239</v>
      </c>
      <c r="G120" s="10">
        <f t="shared" si="1"/>
        <v>2001</v>
      </c>
      <c r="H120" t="s">
        <v>2241</v>
      </c>
      <c r="I120" t="s">
        <v>1124</v>
      </c>
      <c r="J120">
        <v>13.31</v>
      </c>
      <c r="K120" t="s">
        <v>1457</v>
      </c>
      <c r="L120">
        <v>33.5</v>
      </c>
      <c r="M120" t="s">
        <v>1458</v>
      </c>
      <c r="N120" t="s">
        <v>2242</v>
      </c>
      <c r="O120" t="s">
        <v>877</v>
      </c>
      <c r="P120" t="s">
        <v>1461</v>
      </c>
      <c r="Q120" t="s">
        <v>1134</v>
      </c>
      <c r="R120">
        <v>400</v>
      </c>
      <c r="S120" t="s">
        <v>2243</v>
      </c>
      <c r="X120">
        <v>0.3</v>
      </c>
      <c r="Y120" t="s">
        <v>1464</v>
      </c>
      <c r="AA120" t="s">
        <v>1465</v>
      </c>
    </row>
    <row r="121" spans="1:27" ht="14.25">
      <c r="A121" s="1" t="s">
        <v>2244</v>
      </c>
      <c r="B121" t="s">
        <v>2245</v>
      </c>
      <c r="C121" t="s">
        <v>2245</v>
      </c>
      <c r="D121" t="s">
        <v>909</v>
      </c>
      <c r="E121" t="s">
        <v>591</v>
      </c>
      <c r="F121" s="2">
        <v>37252</v>
      </c>
      <c r="G121" s="10">
        <f t="shared" si="1"/>
        <v>2001</v>
      </c>
      <c r="H121" t="s">
        <v>2246</v>
      </c>
      <c r="I121" t="s">
        <v>1204</v>
      </c>
      <c r="J121">
        <v>13.31</v>
      </c>
      <c r="K121" t="s">
        <v>1457</v>
      </c>
      <c r="L121">
        <v>76</v>
      </c>
      <c r="M121" t="s">
        <v>1458</v>
      </c>
      <c r="N121" t="s">
        <v>2247</v>
      </c>
      <c r="O121" t="s">
        <v>877</v>
      </c>
      <c r="P121" t="s">
        <v>1468</v>
      </c>
      <c r="R121">
        <v>6.86</v>
      </c>
      <c r="S121" t="s">
        <v>1503</v>
      </c>
      <c r="U121">
        <v>10.28</v>
      </c>
      <c r="V121" t="s">
        <v>1463</v>
      </c>
      <c r="X121">
        <v>0.082</v>
      </c>
      <c r="Y121" t="s">
        <v>1464</v>
      </c>
      <c r="AA121" t="s">
        <v>1465</v>
      </c>
    </row>
    <row r="122" spans="1:27" ht="14.25">
      <c r="A122" s="1" t="s">
        <v>2248</v>
      </c>
      <c r="B122" t="s">
        <v>2249</v>
      </c>
      <c r="C122" t="s">
        <v>2249</v>
      </c>
      <c r="D122" t="s">
        <v>1419</v>
      </c>
      <c r="E122" t="s">
        <v>1444</v>
      </c>
      <c r="F122" s="2">
        <v>37265</v>
      </c>
      <c r="G122" s="10">
        <f t="shared" si="1"/>
        <v>2002</v>
      </c>
      <c r="H122" t="s">
        <v>2250</v>
      </c>
      <c r="I122" t="s">
        <v>2169</v>
      </c>
      <c r="J122">
        <v>13.31</v>
      </c>
      <c r="K122" t="s">
        <v>1457</v>
      </c>
      <c r="L122">
        <v>83</v>
      </c>
      <c r="M122" t="s">
        <v>1458</v>
      </c>
      <c r="N122" t="s">
        <v>2251</v>
      </c>
      <c r="O122" t="s">
        <v>877</v>
      </c>
      <c r="P122" t="s">
        <v>1461</v>
      </c>
      <c r="Q122" t="s">
        <v>2252</v>
      </c>
      <c r="R122">
        <v>6.84</v>
      </c>
      <c r="S122" t="s">
        <v>1503</v>
      </c>
      <c r="X122">
        <v>0.082</v>
      </c>
      <c r="Y122" t="s">
        <v>1464</v>
      </c>
      <c r="Z122" t="s">
        <v>1482</v>
      </c>
      <c r="AA122" t="s">
        <v>1465</v>
      </c>
    </row>
    <row r="123" spans="1:27" ht="14.25">
      <c r="A123" s="1" t="s">
        <v>549</v>
      </c>
      <c r="B123" t="s">
        <v>550</v>
      </c>
      <c r="C123" t="s">
        <v>551</v>
      </c>
      <c r="D123" t="s">
        <v>1510</v>
      </c>
      <c r="E123" t="s">
        <v>1511</v>
      </c>
      <c r="F123" s="2">
        <v>37281</v>
      </c>
      <c r="G123" s="10">
        <f t="shared" si="1"/>
        <v>2002</v>
      </c>
      <c r="H123" t="s">
        <v>552</v>
      </c>
      <c r="I123" t="s">
        <v>2253</v>
      </c>
      <c r="J123">
        <v>13.31</v>
      </c>
      <c r="K123" t="s">
        <v>1717</v>
      </c>
      <c r="L123">
        <v>65.5</v>
      </c>
      <c r="M123" t="s">
        <v>1458</v>
      </c>
      <c r="N123" t="s">
        <v>2254</v>
      </c>
      <c r="O123" t="s">
        <v>877</v>
      </c>
      <c r="P123" t="s">
        <v>1461</v>
      </c>
      <c r="Q123" t="s">
        <v>2255</v>
      </c>
      <c r="R123">
        <v>36.8</v>
      </c>
      <c r="S123" t="s">
        <v>1503</v>
      </c>
      <c r="U123">
        <v>24.28</v>
      </c>
      <c r="V123" t="s">
        <v>1463</v>
      </c>
      <c r="X123">
        <v>0.56</v>
      </c>
      <c r="Y123" t="s">
        <v>1464</v>
      </c>
      <c r="AA123" t="s">
        <v>1465</v>
      </c>
    </row>
    <row r="124" spans="1:27" ht="14.25">
      <c r="A124" s="1" t="s">
        <v>2256</v>
      </c>
      <c r="B124" t="s">
        <v>2257</v>
      </c>
      <c r="C124" t="s">
        <v>2258</v>
      </c>
      <c r="D124" t="s">
        <v>989</v>
      </c>
      <c r="E124" t="s">
        <v>990</v>
      </c>
      <c r="F124" s="2">
        <v>37299</v>
      </c>
      <c r="G124" s="10">
        <f t="shared" si="1"/>
        <v>2002</v>
      </c>
      <c r="I124" t="s">
        <v>1204</v>
      </c>
      <c r="J124">
        <v>13.31</v>
      </c>
      <c r="K124" t="s">
        <v>1457</v>
      </c>
      <c r="L124">
        <v>31</v>
      </c>
      <c r="M124" t="s">
        <v>1458</v>
      </c>
      <c r="O124" t="s">
        <v>877</v>
      </c>
      <c r="P124" t="s">
        <v>1461</v>
      </c>
      <c r="Q124" t="s">
        <v>1704</v>
      </c>
      <c r="R124">
        <v>0.084</v>
      </c>
      <c r="S124" t="s">
        <v>1464</v>
      </c>
      <c r="X124">
        <v>0.084</v>
      </c>
      <c r="Y124" t="s">
        <v>1464</v>
      </c>
      <c r="AA124" t="s">
        <v>1465</v>
      </c>
    </row>
    <row r="125" spans="1:27" ht="14.25">
      <c r="A125" s="1" t="s">
        <v>2259</v>
      </c>
      <c r="B125" t="s">
        <v>2260</v>
      </c>
      <c r="C125" t="s">
        <v>2258</v>
      </c>
      <c r="D125" t="s">
        <v>989</v>
      </c>
      <c r="E125" t="s">
        <v>990</v>
      </c>
      <c r="F125" s="2">
        <v>37299</v>
      </c>
      <c r="G125" s="10">
        <f t="shared" si="1"/>
        <v>2002</v>
      </c>
      <c r="H125" t="s">
        <v>1841</v>
      </c>
      <c r="I125" t="s">
        <v>2088</v>
      </c>
      <c r="J125">
        <v>13.31</v>
      </c>
      <c r="K125" t="s">
        <v>1457</v>
      </c>
      <c r="L125">
        <v>0</v>
      </c>
      <c r="O125" t="s">
        <v>877</v>
      </c>
      <c r="P125" t="s">
        <v>1461</v>
      </c>
      <c r="Q125" t="s">
        <v>2261</v>
      </c>
      <c r="R125">
        <v>0.084</v>
      </c>
      <c r="S125" t="s">
        <v>1464</v>
      </c>
      <c r="X125">
        <v>0.084</v>
      </c>
      <c r="Y125" t="s">
        <v>1464</v>
      </c>
      <c r="AA125" t="s">
        <v>1465</v>
      </c>
    </row>
    <row r="126" spans="1:27" ht="14.25">
      <c r="A126" s="1" t="s">
        <v>2262</v>
      </c>
      <c r="B126" t="s">
        <v>2263</v>
      </c>
      <c r="C126" t="s">
        <v>2264</v>
      </c>
      <c r="D126" t="s">
        <v>1497</v>
      </c>
      <c r="E126" t="s">
        <v>1498</v>
      </c>
      <c r="F126" s="2">
        <v>37299</v>
      </c>
      <c r="G126" s="10">
        <f t="shared" si="1"/>
        <v>2002</v>
      </c>
      <c r="H126" t="s">
        <v>2265</v>
      </c>
      <c r="I126" t="s">
        <v>2266</v>
      </c>
      <c r="J126">
        <v>13.31</v>
      </c>
      <c r="O126" t="s">
        <v>877</v>
      </c>
      <c r="P126" t="s">
        <v>1468</v>
      </c>
      <c r="R126">
        <v>0.44</v>
      </c>
      <c r="S126" t="s">
        <v>1503</v>
      </c>
      <c r="U126">
        <v>0.22</v>
      </c>
      <c r="V126" t="s">
        <v>1463</v>
      </c>
      <c r="AA126" t="s">
        <v>1465</v>
      </c>
    </row>
    <row r="127" spans="1:27" ht="14.25">
      <c r="A127" s="1" t="s">
        <v>2267</v>
      </c>
      <c r="B127" t="s">
        <v>1814</v>
      </c>
      <c r="C127" t="s">
        <v>2268</v>
      </c>
      <c r="D127" t="s">
        <v>1510</v>
      </c>
      <c r="E127" t="s">
        <v>1511</v>
      </c>
      <c r="F127" s="2">
        <v>37313</v>
      </c>
      <c r="G127" s="10">
        <f t="shared" si="1"/>
        <v>2002</v>
      </c>
      <c r="H127" t="s">
        <v>3450</v>
      </c>
      <c r="I127" t="s">
        <v>3451</v>
      </c>
      <c r="J127">
        <v>13.31</v>
      </c>
      <c r="K127" t="s">
        <v>1457</v>
      </c>
      <c r="L127">
        <v>3.3</v>
      </c>
      <c r="M127" t="s">
        <v>1458</v>
      </c>
      <c r="O127" t="s">
        <v>877</v>
      </c>
      <c r="P127" t="s">
        <v>1461</v>
      </c>
      <c r="Q127" t="s">
        <v>906</v>
      </c>
      <c r="R127">
        <v>0.26</v>
      </c>
      <c r="S127" t="s">
        <v>1503</v>
      </c>
      <c r="U127">
        <v>0.77</v>
      </c>
      <c r="V127" t="s">
        <v>1463</v>
      </c>
      <c r="X127">
        <v>0.08</v>
      </c>
      <c r="Y127" t="s">
        <v>1464</v>
      </c>
      <c r="AA127" t="s">
        <v>1465</v>
      </c>
    </row>
    <row r="128" spans="1:27" ht="14.25">
      <c r="A128" s="1" t="s">
        <v>2267</v>
      </c>
      <c r="B128" t="s">
        <v>1814</v>
      </c>
      <c r="C128" t="s">
        <v>2268</v>
      </c>
      <c r="D128" t="s">
        <v>1510</v>
      </c>
      <c r="E128" t="s">
        <v>1511</v>
      </c>
      <c r="F128" s="2">
        <v>37313</v>
      </c>
      <c r="G128" s="10">
        <f t="shared" si="1"/>
        <v>2002</v>
      </c>
      <c r="H128" t="s">
        <v>3450</v>
      </c>
      <c r="I128" t="s">
        <v>3452</v>
      </c>
      <c r="J128">
        <v>13.31</v>
      </c>
      <c r="K128" t="s">
        <v>1457</v>
      </c>
      <c r="L128">
        <v>53</v>
      </c>
      <c r="M128" t="s">
        <v>1458</v>
      </c>
      <c r="O128" t="s">
        <v>877</v>
      </c>
      <c r="P128" t="s">
        <v>1461</v>
      </c>
      <c r="Q128" t="s">
        <v>3453</v>
      </c>
      <c r="R128">
        <v>4.25</v>
      </c>
      <c r="S128" t="s">
        <v>1503</v>
      </c>
      <c r="U128">
        <v>14.89</v>
      </c>
      <c r="V128" t="s">
        <v>1463</v>
      </c>
      <c r="X128">
        <v>0.08</v>
      </c>
      <c r="Y128" t="s">
        <v>1464</v>
      </c>
      <c r="AA128" t="s">
        <v>1465</v>
      </c>
    </row>
    <row r="129" spans="1:27" ht="14.25">
      <c r="A129" s="1" t="s">
        <v>2267</v>
      </c>
      <c r="B129" t="s">
        <v>1814</v>
      </c>
      <c r="C129" t="s">
        <v>2268</v>
      </c>
      <c r="D129" t="s">
        <v>1510</v>
      </c>
      <c r="E129" t="s">
        <v>1511</v>
      </c>
      <c r="F129" s="2">
        <v>37313</v>
      </c>
      <c r="G129" s="10">
        <f t="shared" si="1"/>
        <v>2002</v>
      </c>
      <c r="H129" t="s">
        <v>3450</v>
      </c>
      <c r="I129" t="s">
        <v>3454</v>
      </c>
      <c r="J129">
        <v>13.31</v>
      </c>
      <c r="K129" t="s">
        <v>1457</v>
      </c>
      <c r="L129">
        <v>20</v>
      </c>
      <c r="M129" t="s">
        <v>1458</v>
      </c>
      <c r="O129" t="s">
        <v>877</v>
      </c>
      <c r="P129" t="s">
        <v>1461</v>
      </c>
      <c r="Q129" t="s">
        <v>906</v>
      </c>
      <c r="R129">
        <v>1.62</v>
      </c>
      <c r="S129" t="s">
        <v>1503</v>
      </c>
      <c r="U129">
        <v>5.68</v>
      </c>
      <c r="V129" t="s">
        <v>1463</v>
      </c>
      <c r="X129">
        <v>0.08</v>
      </c>
      <c r="Y129" t="s">
        <v>1464</v>
      </c>
      <c r="AA129" t="s">
        <v>1465</v>
      </c>
    </row>
    <row r="130" spans="1:27" ht="14.25">
      <c r="A130" s="1" t="s">
        <v>3455</v>
      </c>
      <c r="B130" t="s">
        <v>3456</v>
      </c>
      <c r="C130" t="s">
        <v>3457</v>
      </c>
      <c r="D130" t="s">
        <v>808</v>
      </c>
      <c r="E130" t="s">
        <v>1320</v>
      </c>
      <c r="F130" s="2">
        <v>37347</v>
      </c>
      <c r="G130" s="10">
        <f t="shared" si="1"/>
        <v>2002</v>
      </c>
      <c r="H130" t="s">
        <v>3458</v>
      </c>
      <c r="I130" t="s">
        <v>1725</v>
      </c>
      <c r="J130">
        <v>13.31</v>
      </c>
      <c r="K130" t="s">
        <v>1457</v>
      </c>
      <c r="L130">
        <v>33</v>
      </c>
      <c r="M130" t="s">
        <v>1458</v>
      </c>
      <c r="O130" t="s">
        <v>877</v>
      </c>
      <c r="P130" t="s">
        <v>1461</v>
      </c>
      <c r="Q130" t="s">
        <v>3459</v>
      </c>
      <c r="R130">
        <v>0.15</v>
      </c>
      <c r="S130" t="s">
        <v>1464</v>
      </c>
      <c r="X130">
        <v>0.15</v>
      </c>
      <c r="Y130" t="s">
        <v>1464</v>
      </c>
      <c r="AA130" t="s">
        <v>1465</v>
      </c>
    </row>
    <row r="131" spans="1:27" ht="14.25">
      <c r="A131" s="1" t="s">
        <v>1306</v>
      </c>
      <c r="B131" t="s">
        <v>1307</v>
      </c>
      <c r="C131" t="s">
        <v>1307</v>
      </c>
      <c r="D131" t="s">
        <v>886</v>
      </c>
      <c r="E131" t="s">
        <v>1308</v>
      </c>
      <c r="F131" s="2">
        <v>37349</v>
      </c>
      <c r="G131" s="10">
        <f aca="true" t="shared" si="2" ref="G131:G194">YEAR(F131)</f>
        <v>2002</v>
      </c>
      <c r="H131" t="s">
        <v>991</v>
      </c>
      <c r="I131" t="s">
        <v>3460</v>
      </c>
      <c r="J131">
        <v>13.31</v>
      </c>
      <c r="K131" t="s">
        <v>1457</v>
      </c>
      <c r="L131">
        <v>95</v>
      </c>
      <c r="M131" t="s">
        <v>1458</v>
      </c>
      <c r="O131" t="s">
        <v>877</v>
      </c>
      <c r="P131" t="s">
        <v>1468</v>
      </c>
      <c r="R131">
        <v>0.09</v>
      </c>
      <c r="S131" t="s">
        <v>1464</v>
      </c>
      <c r="X131">
        <v>0.09</v>
      </c>
      <c r="Y131" t="s">
        <v>1464</v>
      </c>
      <c r="AA131" t="s">
        <v>1465</v>
      </c>
    </row>
    <row r="132" spans="1:27" ht="14.25">
      <c r="A132" s="1" t="s">
        <v>1306</v>
      </c>
      <c r="B132" t="s">
        <v>1307</v>
      </c>
      <c r="C132" t="s">
        <v>1307</v>
      </c>
      <c r="D132" t="s">
        <v>886</v>
      </c>
      <c r="E132" t="s">
        <v>1308</v>
      </c>
      <c r="F132" s="2">
        <v>37349</v>
      </c>
      <c r="G132" s="10">
        <f t="shared" si="2"/>
        <v>2002</v>
      </c>
      <c r="H132" t="s">
        <v>991</v>
      </c>
      <c r="I132" t="s">
        <v>3461</v>
      </c>
      <c r="J132">
        <v>13.31</v>
      </c>
      <c r="K132" t="s">
        <v>1457</v>
      </c>
      <c r="L132">
        <v>54</v>
      </c>
      <c r="M132" t="s">
        <v>1458</v>
      </c>
      <c r="O132" t="s">
        <v>877</v>
      </c>
      <c r="P132" t="s">
        <v>1468</v>
      </c>
      <c r="R132">
        <v>0.1</v>
      </c>
      <c r="S132" t="s">
        <v>1464</v>
      </c>
      <c r="X132">
        <v>0.1</v>
      </c>
      <c r="Y132" t="s">
        <v>1464</v>
      </c>
      <c r="AA132" t="s">
        <v>1465</v>
      </c>
    </row>
    <row r="133" spans="1:27" ht="14.25">
      <c r="A133" s="1" t="s">
        <v>3462</v>
      </c>
      <c r="B133" t="s">
        <v>3463</v>
      </c>
      <c r="C133" t="s">
        <v>3464</v>
      </c>
      <c r="D133" t="s">
        <v>713</v>
      </c>
      <c r="E133" t="s">
        <v>714</v>
      </c>
      <c r="F133" s="2">
        <v>37356</v>
      </c>
      <c r="G133" s="10">
        <f t="shared" si="2"/>
        <v>2002</v>
      </c>
      <c r="I133" t="s">
        <v>1204</v>
      </c>
      <c r="J133">
        <v>13.31</v>
      </c>
      <c r="K133" t="s">
        <v>1457</v>
      </c>
      <c r="L133">
        <v>68</v>
      </c>
      <c r="M133" t="s">
        <v>1458</v>
      </c>
      <c r="O133" t="s">
        <v>877</v>
      </c>
      <c r="P133" t="s">
        <v>1468</v>
      </c>
      <c r="R133">
        <v>0.084</v>
      </c>
      <c r="S133" t="s">
        <v>1464</v>
      </c>
      <c r="U133">
        <v>25.1</v>
      </c>
      <c r="V133" t="s">
        <v>1463</v>
      </c>
      <c r="X133">
        <v>0.084</v>
      </c>
      <c r="Y133" t="s">
        <v>1464</v>
      </c>
      <c r="AA133" t="s">
        <v>1465</v>
      </c>
    </row>
    <row r="134" spans="1:27" ht="14.25">
      <c r="A134" s="1" t="s">
        <v>3465</v>
      </c>
      <c r="B134" t="s">
        <v>3466</v>
      </c>
      <c r="C134" t="s">
        <v>3467</v>
      </c>
      <c r="D134" t="s">
        <v>989</v>
      </c>
      <c r="E134" t="s">
        <v>990</v>
      </c>
      <c r="F134" s="2">
        <v>37382</v>
      </c>
      <c r="G134" s="10">
        <f t="shared" si="2"/>
        <v>2002</v>
      </c>
      <c r="H134" t="s">
        <v>3468</v>
      </c>
      <c r="I134" t="s">
        <v>1204</v>
      </c>
      <c r="J134">
        <v>13.31</v>
      </c>
      <c r="K134" t="s">
        <v>1457</v>
      </c>
      <c r="L134">
        <v>93</v>
      </c>
      <c r="M134" t="s">
        <v>3469</v>
      </c>
      <c r="O134" t="s">
        <v>877</v>
      </c>
      <c r="P134" t="s">
        <v>1461</v>
      </c>
      <c r="Q134" t="s">
        <v>3470</v>
      </c>
      <c r="R134">
        <v>0.07</v>
      </c>
      <c r="S134" t="s">
        <v>1464</v>
      </c>
      <c r="X134">
        <v>0.07</v>
      </c>
      <c r="Y134" t="s">
        <v>1464</v>
      </c>
      <c r="AA134" t="s">
        <v>1465</v>
      </c>
    </row>
    <row r="135" spans="1:27" ht="14.25">
      <c r="A135" s="1" t="s">
        <v>3471</v>
      </c>
      <c r="B135" t="s">
        <v>3472</v>
      </c>
      <c r="C135" t="s">
        <v>3473</v>
      </c>
      <c r="D135" t="s">
        <v>909</v>
      </c>
      <c r="E135" t="s">
        <v>591</v>
      </c>
      <c r="F135" s="2">
        <v>37399</v>
      </c>
      <c r="G135" s="10">
        <f t="shared" si="2"/>
        <v>2002</v>
      </c>
      <c r="H135" t="s">
        <v>3474</v>
      </c>
      <c r="I135" t="s">
        <v>3475</v>
      </c>
      <c r="J135">
        <v>13.31</v>
      </c>
      <c r="K135" t="s">
        <v>1457</v>
      </c>
      <c r="L135">
        <v>12.84</v>
      </c>
      <c r="M135" t="s">
        <v>1458</v>
      </c>
      <c r="N135" t="s">
        <v>3476</v>
      </c>
      <c r="O135" t="s">
        <v>877</v>
      </c>
      <c r="P135" t="s">
        <v>1468</v>
      </c>
      <c r="R135">
        <v>0.514</v>
      </c>
      <c r="S135" t="s">
        <v>1503</v>
      </c>
      <c r="U135">
        <v>0.03</v>
      </c>
      <c r="V135" t="s">
        <v>1463</v>
      </c>
      <c r="X135">
        <v>0.04</v>
      </c>
      <c r="Y135" t="s">
        <v>1464</v>
      </c>
      <c r="AA135" t="s">
        <v>3477</v>
      </c>
    </row>
    <row r="136" spans="1:27" ht="14.25">
      <c r="A136" s="1" t="s">
        <v>3471</v>
      </c>
      <c r="B136" t="s">
        <v>3472</v>
      </c>
      <c r="C136" t="s">
        <v>3473</v>
      </c>
      <c r="D136" t="s">
        <v>909</v>
      </c>
      <c r="E136" t="s">
        <v>591</v>
      </c>
      <c r="F136" s="2">
        <v>37399</v>
      </c>
      <c r="G136" s="10">
        <f t="shared" si="2"/>
        <v>2002</v>
      </c>
      <c r="H136" t="s">
        <v>3474</v>
      </c>
      <c r="I136" t="s">
        <v>3478</v>
      </c>
      <c r="J136">
        <v>13.31</v>
      </c>
      <c r="K136" t="s">
        <v>1457</v>
      </c>
      <c r="L136">
        <v>11.45</v>
      </c>
      <c r="M136" t="s">
        <v>1458</v>
      </c>
      <c r="N136" t="s">
        <v>2291</v>
      </c>
      <c r="O136" t="s">
        <v>877</v>
      </c>
      <c r="P136" t="s">
        <v>1468</v>
      </c>
      <c r="R136">
        <v>0.96</v>
      </c>
      <c r="S136" t="s">
        <v>1503</v>
      </c>
      <c r="U136">
        <v>2</v>
      </c>
      <c r="V136" t="s">
        <v>1463</v>
      </c>
      <c r="X136">
        <v>0.084</v>
      </c>
      <c r="Y136" t="s">
        <v>1464</v>
      </c>
      <c r="AA136" t="s">
        <v>2292</v>
      </c>
    </row>
    <row r="137" spans="1:27" ht="14.25">
      <c r="A137" s="1" t="s">
        <v>2293</v>
      </c>
      <c r="B137" t="s">
        <v>2294</v>
      </c>
      <c r="C137" t="s">
        <v>2295</v>
      </c>
      <c r="D137" t="s">
        <v>989</v>
      </c>
      <c r="E137" t="s">
        <v>990</v>
      </c>
      <c r="F137" s="2">
        <v>37420</v>
      </c>
      <c r="G137" s="10">
        <f t="shared" si="2"/>
        <v>2002</v>
      </c>
      <c r="H137" t="s">
        <v>1321</v>
      </c>
      <c r="I137" t="s">
        <v>1204</v>
      </c>
      <c r="J137">
        <v>13.31</v>
      </c>
      <c r="K137" t="s">
        <v>1457</v>
      </c>
      <c r="L137">
        <v>33</v>
      </c>
      <c r="M137" t="s">
        <v>1458</v>
      </c>
      <c r="O137" t="s">
        <v>877</v>
      </c>
      <c r="P137" t="s">
        <v>1461</v>
      </c>
      <c r="Q137" t="s">
        <v>3470</v>
      </c>
      <c r="R137">
        <v>0.037</v>
      </c>
      <c r="S137" t="s">
        <v>1464</v>
      </c>
      <c r="X137">
        <v>0.037</v>
      </c>
      <c r="Y137" t="s">
        <v>1464</v>
      </c>
      <c r="AA137" t="s">
        <v>1465</v>
      </c>
    </row>
    <row r="138" spans="1:27" ht="14.25">
      <c r="A138" s="1" t="s">
        <v>2296</v>
      </c>
      <c r="B138" t="s">
        <v>2297</v>
      </c>
      <c r="C138" t="s">
        <v>2298</v>
      </c>
      <c r="D138" t="s">
        <v>1531</v>
      </c>
      <c r="E138" t="s">
        <v>1532</v>
      </c>
      <c r="F138" s="2">
        <v>37434</v>
      </c>
      <c r="G138" s="10">
        <f t="shared" si="2"/>
        <v>2002</v>
      </c>
      <c r="H138" t="s">
        <v>2299</v>
      </c>
      <c r="I138" t="s">
        <v>2300</v>
      </c>
      <c r="J138">
        <v>13.31</v>
      </c>
      <c r="K138" t="s">
        <v>1457</v>
      </c>
      <c r="L138">
        <v>33</v>
      </c>
      <c r="M138" t="s">
        <v>1458</v>
      </c>
      <c r="N138" t="s">
        <v>2301</v>
      </c>
      <c r="O138" t="s">
        <v>877</v>
      </c>
      <c r="P138" t="s">
        <v>1461</v>
      </c>
      <c r="Q138" t="s">
        <v>2302</v>
      </c>
      <c r="R138">
        <v>4.9</v>
      </c>
      <c r="S138" t="s">
        <v>1503</v>
      </c>
      <c r="X138">
        <v>0.07</v>
      </c>
      <c r="Y138" t="s">
        <v>1464</v>
      </c>
      <c r="Z138" t="s">
        <v>2303</v>
      </c>
      <c r="AA138" t="s">
        <v>1465</v>
      </c>
    </row>
    <row r="139" spans="1:27" ht="14.25">
      <c r="A139" s="1" t="s">
        <v>2304</v>
      </c>
      <c r="B139" t="s">
        <v>2305</v>
      </c>
      <c r="C139" t="s">
        <v>2306</v>
      </c>
      <c r="D139" t="s">
        <v>1229</v>
      </c>
      <c r="E139" t="s">
        <v>1230</v>
      </c>
      <c r="F139" s="2">
        <v>37449</v>
      </c>
      <c r="G139" s="10">
        <f t="shared" si="2"/>
        <v>2002</v>
      </c>
      <c r="H139" t="s">
        <v>2307</v>
      </c>
      <c r="I139" t="s">
        <v>2308</v>
      </c>
      <c r="J139">
        <v>13.31</v>
      </c>
      <c r="K139" t="s">
        <v>1457</v>
      </c>
      <c r="L139">
        <v>40</v>
      </c>
      <c r="M139" t="s">
        <v>1458</v>
      </c>
      <c r="O139" t="s">
        <v>877</v>
      </c>
      <c r="P139" t="s">
        <v>1461</v>
      </c>
      <c r="Q139" t="s">
        <v>906</v>
      </c>
      <c r="R139">
        <v>0.082</v>
      </c>
      <c r="S139" t="s">
        <v>1464</v>
      </c>
      <c r="U139">
        <v>3.3</v>
      </c>
      <c r="V139" t="s">
        <v>1503</v>
      </c>
      <c r="X139">
        <v>0.082</v>
      </c>
      <c r="Y139" t="s">
        <v>1464</v>
      </c>
      <c r="AA139" t="s">
        <v>1465</v>
      </c>
    </row>
    <row r="140" spans="1:27" ht="14.25">
      <c r="A140" s="1" t="s">
        <v>2309</v>
      </c>
      <c r="B140" t="s">
        <v>2310</v>
      </c>
      <c r="C140" t="s">
        <v>2311</v>
      </c>
      <c r="D140" t="s">
        <v>713</v>
      </c>
      <c r="E140" t="s">
        <v>714</v>
      </c>
      <c r="F140" s="2">
        <v>37460</v>
      </c>
      <c r="G140" s="10">
        <f t="shared" si="2"/>
        <v>2002</v>
      </c>
      <c r="H140" t="s">
        <v>2312</v>
      </c>
      <c r="I140" t="s">
        <v>2313</v>
      </c>
      <c r="J140">
        <v>13.31</v>
      </c>
      <c r="K140" t="s">
        <v>2314</v>
      </c>
      <c r="L140">
        <v>48.69</v>
      </c>
      <c r="M140" t="s">
        <v>2315</v>
      </c>
      <c r="O140" t="s">
        <v>877</v>
      </c>
      <c r="P140" t="s">
        <v>1479</v>
      </c>
      <c r="Q140" t="s">
        <v>2316</v>
      </c>
      <c r="R140">
        <v>0.073</v>
      </c>
      <c r="S140" t="s">
        <v>1464</v>
      </c>
      <c r="X140">
        <v>0.073</v>
      </c>
      <c r="Y140" t="s">
        <v>1464</v>
      </c>
      <c r="AA140" t="s">
        <v>1465</v>
      </c>
    </row>
    <row r="141" spans="1:27" ht="14.25">
      <c r="A141" s="1" t="s">
        <v>1318</v>
      </c>
      <c r="B141" t="s">
        <v>1319</v>
      </c>
      <c r="C141" t="s">
        <v>1319</v>
      </c>
      <c r="D141" t="s">
        <v>808</v>
      </c>
      <c r="E141" t="s">
        <v>1320</v>
      </c>
      <c r="F141" s="2">
        <v>37491</v>
      </c>
      <c r="G141" s="10">
        <f t="shared" si="2"/>
        <v>2002</v>
      </c>
      <c r="H141" t="s">
        <v>1321</v>
      </c>
      <c r="I141" t="s">
        <v>1204</v>
      </c>
      <c r="J141">
        <v>13.31</v>
      </c>
      <c r="K141" t="s">
        <v>1457</v>
      </c>
      <c r="L141">
        <v>33</v>
      </c>
      <c r="M141" t="s">
        <v>1458</v>
      </c>
      <c r="O141" t="s">
        <v>877</v>
      </c>
      <c r="P141" t="s">
        <v>1461</v>
      </c>
      <c r="Q141" t="s">
        <v>1134</v>
      </c>
      <c r="R141">
        <v>0.04</v>
      </c>
      <c r="S141" t="s">
        <v>1464</v>
      </c>
      <c r="X141">
        <v>0.04</v>
      </c>
      <c r="Y141" t="s">
        <v>1464</v>
      </c>
      <c r="AA141" t="s">
        <v>1465</v>
      </c>
    </row>
    <row r="142" spans="1:27" ht="14.25">
      <c r="A142" s="1" t="s">
        <v>2317</v>
      </c>
      <c r="B142" t="s">
        <v>2318</v>
      </c>
      <c r="C142" t="s">
        <v>2319</v>
      </c>
      <c r="D142" t="s">
        <v>1453</v>
      </c>
      <c r="E142" t="s">
        <v>1454</v>
      </c>
      <c r="F142" s="2">
        <v>37505</v>
      </c>
      <c r="G142" s="10">
        <f t="shared" si="2"/>
        <v>2002</v>
      </c>
      <c r="H142" t="s">
        <v>2320</v>
      </c>
      <c r="I142" t="s">
        <v>1204</v>
      </c>
      <c r="J142">
        <v>13.31</v>
      </c>
      <c r="K142" t="s">
        <v>1457</v>
      </c>
      <c r="L142">
        <v>80</v>
      </c>
      <c r="M142" t="s">
        <v>1458</v>
      </c>
      <c r="N142" t="s">
        <v>2321</v>
      </c>
      <c r="O142" t="s">
        <v>877</v>
      </c>
      <c r="P142" t="s">
        <v>1461</v>
      </c>
      <c r="Q142" t="s">
        <v>2322</v>
      </c>
      <c r="R142">
        <v>6.42</v>
      </c>
      <c r="S142" t="s">
        <v>1503</v>
      </c>
      <c r="U142">
        <v>9.63</v>
      </c>
      <c r="V142" t="s">
        <v>1463</v>
      </c>
      <c r="X142">
        <v>0.08</v>
      </c>
      <c r="Y142" t="s">
        <v>1464</v>
      </c>
      <c r="AA142" t="s">
        <v>1465</v>
      </c>
    </row>
    <row r="143" spans="1:27" ht="14.25">
      <c r="A143" s="1" t="s">
        <v>2323</v>
      </c>
      <c r="B143" t="s">
        <v>2324</v>
      </c>
      <c r="C143" t="s">
        <v>2121</v>
      </c>
      <c r="D143" t="s">
        <v>909</v>
      </c>
      <c r="E143" t="s">
        <v>591</v>
      </c>
      <c r="F143" s="2">
        <v>37523</v>
      </c>
      <c r="G143" s="10">
        <f t="shared" si="2"/>
        <v>2002</v>
      </c>
      <c r="H143" t="s">
        <v>2325</v>
      </c>
      <c r="I143" t="s">
        <v>888</v>
      </c>
      <c r="J143">
        <v>13.31</v>
      </c>
      <c r="K143" t="s">
        <v>1457</v>
      </c>
      <c r="L143">
        <v>99</v>
      </c>
      <c r="M143" t="s">
        <v>1458</v>
      </c>
      <c r="O143" t="s">
        <v>877</v>
      </c>
      <c r="P143" t="s">
        <v>1468</v>
      </c>
      <c r="R143">
        <v>8.32</v>
      </c>
      <c r="S143" t="s">
        <v>1503</v>
      </c>
      <c r="U143">
        <v>0.084</v>
      </c>
      <c r="V143" t="s">
        <v>1464</v>
      </c>
      <c r="X143">
        <v>0.084</v>
      </c>
      <c r="Y143" t="s">
        <v>1464</v>
      </c>
      <c r="AA143" t="s">
        <v>2326</v>
      </c>
    </row>
    <row r="144" spans="1:27" ht="14.25">
      <c r="A144" s="1" t="s">
        <v>2327</v>
      </c>
      <c r="B144" t="s">
        <v>2328</v>
      </c>
      <c r="C144" t="s">
        <v>2328</v>
      </c>
      <c r="D144" t="s">
        <v>1299</v>
      </c>
      <c r="E144" t="s">
        <v>1300</v>
      </c>
      <c r="F144" s="2">
        <v>37537</v>
      </c>
      <c r="G144" s="10">
        <f t="shared" si="2"/>
        <v>2002</v>
      </c>
      <c r="I144" t="s">
        <v>2329</v>
      </c>
      <c r="J144">
        <v>13.31</v>
      </c>
      <c r="K144" t="s">
        <v>1457</v>
      </c>
      <c r="L144">
        <v>39</v>
      </c>
      <c r="M144" t="s">
        <v>1458</v>
      </c>
      <c r="N144" t="s">
        <v>2330</v>
      </c>
      <c r="O144" t="s">
        <v>877</v>
      </c>
      <c r="P144" t="s">
        <v>1468</v>
      </c>
      <c r="R144">
        <v>100</v>
      </c>
      <c r="S144" t="s">
        <v>2206</v>
      </c>
      <c r="Z144" t="s">
        <v>586</v>
      </c>
      <c r="AA144" t="s">
        <v>1465</v>
      </c>
    </row>
    <row r="145" spans="1:27" ht="14.25">
      <c r="A145" s="1" t="s">
        <v>2331</v>
      </c>
      <c r="B145" t="s">
        <v>2332</v>
      </c>
      <c r="C145" t="s">
        <v>2332</v>
      </c>
      <c r="D145" t="s">
        <v>1229</v>
      </c>
      <c r="E145" t="s">
        <v>1230</v>
      </c>
      <c r="F145" s="2">
        <v>37547</v>
      </c>
      <c r="G145" s="10">
        <f t="shared" si="2"/>
        <v>2002</v>
      </c>
      <c r="H145" t="s">
        <v>2333</v>
      </c>
      <c r="I145" t="s">
        <v>1239</v>
      </c>
      <c r="J145">
        <v>13.31</v>
      </c>
      <c r="K145" t="s">
        <v>1457</v>
      </c>
      <c r="L145">
        <v>30</v>
      </c>
      <c r="M145" t="s">
        <v>1458</v>
      </c>
      <c r="N145" t="s">
        <v>2334</v>
      </c>
      <c r="O145" t="s">
        <v>877</v>
      </c>
      <c r="P145" t="s">
        <v>1461</v>
      </c>
      <c r="Q145" t="s">
        <v>2335</v>
      </c>
      <c r="R145">
        <v>2.52</v>
      </c>
      <c r="S145" t="s">
        <v>1503</v>
      </c>
      <c r="U145">
        <v>0.084</v>
      </c>
      <c r="V145" t="s">
        <v>1464</v>
      </c>
      <c r="X145">
        <v>0.084</v>
      </c>
      <c r="Y145" t="s">
        <v>1464</v>
      </c>
      <c r="AA145" t="s">
        <v>1465</v>
      </c>
    </row>
    <row r="146" spans="1:27" ht="14.25">
      <c r="A146" s="1" t="s">
        <v>2336</v>
      </c>
      <c r="B146" t="s">
        <v>2337</v>
      </c>
      <c r="C146" t="s">
        <v>2338</v>
      </c>
      <c r="D146" t="s">
        <v>769</v>
      </c>
      <c r="E146" t="s">
        <v>770</v>
      </c>
      <c r="F146" s="2">
        <v>37547</v>
      </c>
      <c r="G146" s="10">
        <f t="shared" si="2"/>
        <v>2002</v>
      </c>
      <c r="I146" t="s">
        <v>2339</v>
      </c>
      <c r="J146">
        <v>13.31</v>
      </c>
      <c r="K146" t="s">
        <v>1457</v>
      </c>
      <c r="L146">
        <v>34.4</v>
      </c>
      <c r="M146" t="s">
        <v>1458</v>
      </c>
      <c r="N146" t="s">
        <v>2340</v>
      </c>
      <c r="O146" t="s">
        <v>877</v>
      </c>
      <c r="P146" t="s">
        <v>1461</v>
      </c>
      <c r="Q146" t="s">
        <v>2341</v>
      </c>
      <c r="R146">
        <v>0.06</v>
      </c>
      <c r="S146" t="s">
        <v>1464</v>
      </c>
      <c r="X146">
        <v>0.06</v>
      </c>
      <c r="Y146" t="s">
        <v>1464</v>
      </c>
      <c r="AA146" t="s">
        <v>1465</v>
      </c>
    </row>
    <row r="147" spans="1:27" ht="14.25">
      <c r="A147" s="1" t="s">
        <v>2342</v>
      </c>
      <c r="B147" t="s">
        <v>2343</v>
      </c>
      <c r="C147" t="s">
        <v>2344</v>
      </c>
      <c r="D147" t="s">
        <v>871</v>
      </c>
      <c r="E147" t="s">
        <v>872</v>
      </c>
      <c r="F147" s="2">
        <v>37551</v>
      </c>
      <c r="G147" s="10">
        <f t="shared" si="2"/>
        <v>2002</v>
      </c>
      <c r="H147" t="s">
        <v>2345</v>
      </c>
      <c r="I147" t="s">
        <v>2346</v>
      </c>
      <c r="J147">
        <v>13.31</v>
      </c>
      <c r="K147" t="s">
        <v>1457</v>
      </c>
      <c r="L147">
        <v>4.62</v>
      </c>
      <c r="M147" t="s">
        <v>1458</v>
      </c>
      <c r="N147" t="s">
        <v>2347</v>
      </c>
      <c r="O147" t="s">
        <v>877</v>
      </c>
      <c r="P147" t="s">
        <v>1468</v>
      </c>
      <c r="Q147" t="s">
        <v>1134</v>
      </c>
      <c r="R147">
        <v>0.69</v>
      </c>
      <c r="S147" t="s">
        <v>1503</v>
      </c>
      <c r="U147">
        <v>0.15</v>
      </c>
      <c r="V147" t="s">
        <v>1464</v>
      </c>
      <c r="X147">
        <v>0.15</v>
      </c>
      <c r="Y147" t="s">
        <v>1464</v>
      </c>
      <c r="AA147" t="s">
        <v>1465</v>
      </c>
    </row>
    <row r="148" spans="1:27" ht="14.25">
      <c r="A148" s="1" t="s">
        <v>2348</v>
      </c>
      <c r="B148" t="s">
        <v>2349</v>
      </c>
      <c r="C148" t="s">
        <v>2350</v>
      </c>
      <c r="D148" t="s">
        <v>819</v>
      </c>
      <c r="E148" t="s">
        <v>2351</v>
      </c>
      <c r="F148" s="2">
        <v>37552</v>
      </c>
      <c r="G148" s="10">
        <f t="shared" si="2"/>
        <v>2002</v>
      </c>
      <c r="H148" t="s">
        <v>2063</v>
      </c>
      <c r="I148" t="s">
        <v>1725</v>
      </c>
      <c r="J148">
        <v>13.31</v>
      </c>
      <c r="K148" t="s">
        <v>1457</v>
      </c>
      <c r="L148">
        <v>31.4</v>
      </c>
      <c r="M148" t="s">
        <v>1458</v>
      </c>
      <c r="N148" t="s">
        <v>2352</v>
      </c>
      <c r="O148" t="s">
        <v>877</v>
      </c>
      <c r="P148" t="s">
        <v>1461</v>
      </c>
      <c r="Q148" t="s">
        <v>1134</v>
      </c>
      <c r="R148">
        <v>0.037</v>
      </c>
      <c r="S148" t="s">
        <v>1464</v>
      </c>
      <c r="X148">
        <v>0.037</v>
      </c>
      <c r="Y148" t="s">
        <v>1464</v>
      </c>
      <c r="AA148" t="s">
        <v>1465</v>
      </c>
    </row>
    <row r="149" spans="1:27" ht="14.25">
      <c r="A149" s="1" t="s">
        <v>1450</v>
      </c>
      <c r="B149" t="s">
        <v>1451</v>
      </c>
      <c r="C149" t="s">
        <v>1452</v>
      </c>
      <c r="D149" t="s">
        <v>1453</v>
      </c>
      <c r="E149" t="s">
        <v>1454</v>
      </c>
      <c r="F149" s="2">
        <v>37578</v>
      </c>
      <c r="G149" s="10">
        <f t="shared" si="2"/>
        <v>2002</v>
      </c>
      <c r="H149" t="s">
        <v>1455</v>
      </c>
      <c r="I149" t="s">
        <v>1725</v>
      </c>
      <c r="J149">
        <v>13.31</v>
      </c>
      <c r="K149" t="s">
        <v>1457</v>
      </c>
      <c r="L149">
        <v>99</v>
      </c>
      <c r="M149" t="s">
        <v>1458</v>
      </c>
      <c r="N149" t="s">
        <v>2353</v>
      </c>
      <c r="O149" t="s">
        <v>877</v>
      </c>
      <c r="P149" t="s">
        <v>1461</v>
      </c>
      <c r="Q149" t="s">
        <v>2322</v>
      </c>
      <c r="R149">
        <v>14.9</v>
      </c>
      <c r="S149" t="s">
        <v>1503</v>
      </c>
      <c r="T149" t="s">
        <v>2354</v>
      </c>
      <c r="U149">
        <v>74</v>
      </c>
      <c r="V149" t="s">
        <v>1463</v>
      </c>
      <c r="W149" t="s">
        <v>2355</v>
      </c>
      <c r="X149">
        <v>0.15</v>
      </c>
      <c r="Y149" t="s">
        <v>1464</v>
      </c>
      <c r="Z149" t="s">
        <v>2354</v>
      </c>
      <c r="AA149" t="s">
        <v>1465</v>
      </c>
    </row>
    <row r="150" spans="1:27" ht="14.25">
      <c r="A150" s="1" t="s">
        <v>2356</v>
      </c>
      <c r="B150" t="s">
        <v>2357</v>
      </c>
      <c r="C150" t="s">
        <v>2358</v>
      </c>
      <c r="D150" t="s">
        <v>1453</v>
      </c>
      <c r="E150" t="s">
        <v>1454</v>
      </c>
      <c r="F150" s="2">
        <v>37581</v>
      </c>
      <c r="G150" s="10">
        <f t="shared" si="2"/>
        <v>2002</v>
      </c>
      <c r="H150" t="s">
        <v>2359</v>
      </c>
      <c r="I150" t="s">
        <v>2360</v>
      </c>
      <c r="J150">
        <v>13.31</v>
      </c>
      <c r="K150" t="s">
        <v>1457</v>
      </c>
      <c r="L150">
        <v>40</v>
      </c>
      <c r="M150" t="s">
        <v>1458</v>
      </c>
      <c r="N150" t="s">
        <v>2361</v>
      </c>
      <c r="O150" t="s">
        <v>877</v>
      </c>
      <c r="P150" t="s">
        <v>1461</v>
      </c>
      <c r="Q150" t="s">
        <v>2362</v>
      </c>
      <c r="R150">
        <v>2.9</v>
      </c>
      <c r="S150" t="s">
        <v>1503</v>
      </c>
      <c r="T150" t="s">
        <v>922</v>
      </c>
      <c r="U150">
        <v>4.38</v>
      </c>
      <c r="V150" t="s">
        <v>1463</v>
      </c>
      <c r="W150" t="s">
        <v>922</v>
      </c>
      <c r="X150">
        <v>0.073</v>
      </c>
      <c r="Y150" t="s">
        <v>1464</v>
      </c>
      <c r="Z150" t="s">
        <v>922</v>
      </c>
      <c r="AA150" t="s">
        <v>1465</v>
      </c>
    </row>
    <row r="151" spans="1:27" ht="14.25">
      <c r="A151" s="1" t="s">
        <v>2363</v>
      </c>
      <c r="B151" t="s">
        <v>2364</v>
      </c>
      <c r="C151" t="s">
        <v>2364</v>
      </c>
      <c r="D151" t="s">
        <v>1497</v>
      </c>
      <c r="E151" t="s">
        <v>1498</v>
      </c>
      <c r="F151" s="2">
        <v>37582</v>
      </c>
      <c r="G151" s="10">
        <f t="shared" si="2"/>
        <v>2002</v>
      </c>
      <c r="H151" t="s">
        <v>2365</v>
      </c>
      <c r="I151" t="s">
        <v>2360</v>
      </c>
      <c r="J151">
        <v>13.31</v>
      </c>
      <c r="K151" t="s">
        <v>1457</v>
      </c>
      <c r="L151">
        <v>6</v>
      </c>
      <c r="M151" t="s">
        <v>1458</v>
      </c>
      <c r="N151" t="s">
        <v>2366</v>
      </c>
      <c r="O151" t="s">
        <v>877</v>
      </c>
      <c r="P151" t="s">
        <v>1468</v>
      </c>
      <c r="R151">
        <v>0.5</v>
      </c>
      <c r="S151" t="s">
        <v>1503</v>
      </c>
      <c r="T151" t="s">
        <v>1564</v>
      </c>
      <c r="U151">
        <v>2.16</v>
      </c>
      <c r="V151" t="s">
        <v>1463</v>
      </c>
      <c r="W151" t="s">
        <v>1564</v>
      </c>
      <c r="X151">
        <v>0.083</v>
      </c>
      <c r="Y151" t="s">
        <v>1464</v>
      </c>
      <c r="AA151" t="s">
        <v>2367</v>
      </c>
    </row>
    <row r="152" spans="1:27" ht="14.25">
      <c r="A152" s="1" t="s">
        <v>2368</v>
      </c>
      <c r="B152" t="s">
        <v>2369</v>
      </c>
      <c r="D152" t="s">
        <v>1453</v>
      </c>
      <c r="E152" t="s">
        <v>1454</v>
      </c>
      <c r="F152" s="2">
        <v>37591</v>
      </c>
      <c r="G152" s="10">
        <f t="shared" si="2"/>
        <v>2002</v>
      </c>
      <c r="H152" t="s">
        <v>2370</v>
      </c>
      <c r="I152" t="s">
        <v>2371</v>
      </c>
      <c r="J152">
        <v>13.31</v>
      </c>
      <c r="K152" t="s">
        <v>1457</v>
      </c>
      <c r="L152">
        <v>26.5</v>
      </c>
      <c r="M152" t="s">
        <v>1458</v>
      </c>
      <c r="N152" t="s">
        <v>2372</v>
      </c>
      <c r="O152" t="s">
        <v>877</v>
      </c>
      <c r="P152" t="s">
        <v>1468</v>
      </c>
      <c r="Q152" t="s">
        <v>2373</v>
      </c>
      <c r="R152">
        <v>9.4</v>
      </c>
      <c r="S152" t="s">
        <v>1463</v>
      </c>
      <c r="Z152" t="s">
        <v>586</v>
      </c>
      <c r="AA152" t="s">
        <v>1465</v>
      </c>
    </row>
    <row r="153" spans="1:27" ht="14.25">
      <c r="A153" s="1" t="s">
        <v>2374</v>
      </c>
      <c r="B153" t="s">
        <v>2375</v>
      </c>
      <c r="C153" t="s">
        <v>2376</v>
      </c>
      <c r="D153" t="s">
        <v>1497</v>
      </c>
      <c r="E153" t="s">
        <v>1498</v>
      </c>
      <c r="F153" s="2">
        <v>37599</v>
      </c>
      <c r="G153" s="10">
        <f t="shared" si="2"/>
        <v>2002</v>
      </c>
      <c r="H153" t="s">
        <v>2377</v>
      </c>
      <c r="I153" t="s">
        <v>2378</v>
      </c>
      <c r="J153">
        <v>13.31</v>
      </c>
      <c r="K153" t="s">
        <v>1457</v>
      </c>
      <c r="O153" t="s">
        <v>877</v>
      </c>
      <c r="P153" t="s">
        <v>1468</v>
      </c>
      <c r="R153">
        <v>1.6</v>
      </c>
      <c r="S153" t="s">
        <v>1503</v>
      </c>
      <c r="U153">
        <v>6.1</v>
      </c>
      <c r="V153" t="s">
        <v>1463</v>
      </c>
      <c r="AA153" t="s">
        <v>1465</v>
      </c>
    </row>
    <row r="154" spans="1:27" ht="14.25">
      <c r="A154" s="1" t="s">
        <v>2374</v>
      </c>
      <c r="B154" t="s">
        <v>2375</v>
      </c>
      <c r="C154" t="s">
        <v>2376</v>
      </c>
      <c r="D154" t="s">
        <v>1497</v>
      </c>
      <c r="E154" t="s">
        <v>1498</v>
      </c>
      <c r="F154" s="2">
        <v>37599</v>
      </c>
      <c r="G154" s="10">
        <f t="shared" si="2"/>
        <v>2002</v>
      </c>
      <c r="H154" t="s">
        <v>2377</v>
      </c>
      <c r="I154" t="s">
        <v>2379</v>
      </c>
      <c r="J154">
        <v>13.31</v>
      </c>
      <c r="K154" t="s">
        <v>1457</v>
      </c>
      <c r="O154" t="s">
        <v>877</v>
      </c>
      <c r="P154" t="s">
        <v>1468</v>
      </c>
      <c r="R154">
        <v>1.6</v>
      </c>
      <c r="S154" t="s">
        <v>1503</v>
      </c>
      <c r="U154">
        <v>6.1</v>
      </c>
      <c r="V154" t="s">
        <v>1463</v>
      </c>
      <c r="AA154" t="s">
        <v>1465</v>
      </c>
    </row>
    <row r="155" spans="1:27" ht="14.25">
      <c r="A155" s="1" t="s">
        <v>2380</v>
      </c>
      <c r="B155" t="s">
        <v>2381</v>
      </c>
      <c r="C155" t="s">
        <v>2381</v>
      </c>
      <c r="D155" t="s">
        <v>1497</v>
      </c>
      <c r="E155" t="s">
        <v>1498</v>
      </c>
      <c r="F155" s="2">
        <v>37609</v>
      </c>
      <c r="G155" s="10">
        <f t="shared" si="2"/>
        <v>2002</v>
      </c>
      <c r="H155" t="s">
        <v>2382</v>
      </c>
      <c r="I155" t="s">
        <v>2383</v>
      </c>
      <c r="J155">
        <v>13.31</v>
      </c>
      <c r="K155" t="s">
        <v>1457</v>
      </c>
      <c r="L155">
        <v>31</v>
      </c>
      <c r="M155" t="s">
        <v>1458</v>
      </c>
      <c r="O155" t="s">
        <v>877</v>
      </c>
      <c r="P155" t="s">
        <v>1468</v>
      </c>
      <c r="Q155" t="s">
        <v>1502</v>
      </c>
      <c r="R155">
        <v>2.59</v>
      </c>
      <c r="S155" t="s">
        <v>1503</v>
      </c>
      <c r="U155">
        <v>11.32</v>
      </c>
      <c r="V155" t="s">
        <v>1463</v>
      </c>
      <c r="X155">
        <v>0.08</v>
      </c>
      <c r="Y155" t="s">
        <v>1464</v>
      </c>
      <c r="Z155" t="s">
        <v>1864</v>
      </c>
      <c r="AA155" t="s">
        <v>1465</v>
      </c>
    </row>
    <row r="156" spans="1:27" ht="14.25">
      <c r="A156" s="1" t="s">
        <v>2380</v>
      </c>
      <c r="B156" t="s">
        <v>2381</v>
      </c>
      <c r="C156" t="s">
        <v>2381</v>
      </c>
      <c r="D156" t="s">
        <v>1497</v>
      </c>
      <c r="E156" t="s">
        <v>1498</v>
      </c>
      <c r="F156" s="2">
        <v>37609</v>
      </c>
      <c r="G156" s="10">
        <f t="shared" si="2"/>
        <v>2002</v>
      </c>
      <c r="H156" t="s">
        <v>2382</v>
      </c>
      <c r="I156" t="s">
        <v>2384</v>
      </c>
      <c r="J156">
        <v>13.31</v>
      </c>
      <c r="K156" t="s">
        <v>1457</v>
      </c>
      <c r="L156">
        <v>31</v>
      </c>
      <c r="M156" t="s">
        <v>1458</v>
      </c>
      <c r="O156" t="s">
        <v>877</v>
      </c>
      <c r="P156" t="s">
        <v>1468</v>
      </c>
      <c r="Q156" t="s">
        <v>1502</v>
      </c>
      <c r="R156">
        <v>2.59</v>
      </c>
      <c r="S156" t="s">
        <v>1503</v>
      </c>
      <c r="U156">
        <v>11.32</v>
      </c>
      <c r="V156" t="s">
        <v>1463</v>
      </c>
      <c r="X156">
        <v>0.08</v>
      </c>
      <c r="Y156" t="s">
        <v>1464</v>
      </c>
      <c r="Z156" t="s">
        <v>1864</v>
      </c>
      <c r="AA156" t="s">
        <v>1465</v>
      </c>
    </row>
    <row r="157" spans="1:27" ht="14.25">
      <c r="A157" s="1" t="s">
        <v>2380</v>
      </c>
      <c r="B157" t="s">
        <v>2381</v>
      </c>
      <c r="C157" t="s">
        <v>2381</v>
      </c>
      <c r="D157" t="s">
        <v>1497</v>
      </c>
      <c r="E157" t="s">
        <v>1498</v>
      </c>
      <c r="F157" s="2">
        <v>37609</v>
      </c>
      <c r="G157" s="10">
        <f t="shared" si="2"/>
        <v>2002</v>
      </c>
      <c r="H157" t="s">
        <v>2382</v>
      </c>
      <c r="I157" t="s">
        <v>2385</v>
      </c>
      <c r="J157">
        <v>13.31</v>
      </c>
      <c r="K157" t="s">
        <v>1457</v>
      </c>
      <c r="L157">
        <v>15.8</v>
      </c>
      <c r="M157" t="s">
        <v>1458</v>
      </c>
      <c r="O157" t="s">
        <v>877</v>
      </c>
      <c r="P157" t="s">
        <v>1468</v>
      </c>
      <c r="Q157" t="s">
        <v>1502</v>
      </c>
      <c r="R157">
        <v>1.33</v>
      </c>
      <c r="S157" t="s">
        <v>1503</v>
      </c>
      <c r="T157" t="s">
        <v>1564</v>
      </c>
      <c r="U157">
        <v>5.81</v>
      </c>
      <c r="V157" t="s">
        <v>1463</v>
      </c>
      <c r="W157" t="s">
        <v>1564</v>
      </c>
      <c r="X157">
        <v>0.08</v>
      </c>
      <c r="Y157" t="s">
        <v>1464</v>
      </c>
      <c r="Z157" t="s">
        <v>2386</v>
      </c>
      <c r="AA157" t="s">
        <v>1465</v>
      </c>
    </row>
    <row r="158" spans="1:27" ht="14.25">
      <c r="A158" s="1" t="s">
        <v>2387</v>
      </c>
      <c r="B158" t="s">
        <v>2388</v>
      </c>
      <c r="C158" t="s">
        <v>2389</v>
      </c>
      <c r="D158" t="s">
        <v>713</v>
      </c>
      <c r="E158" t="s">
        <v>714</v>
      </c>
      <c r="F158" s="2">
        <v>37610</v>
      </c>
      <c r="G158" s="10">
        <f t="shared" si="2"/>
        <v>2002</v>
      </c>
      <c r="H158" t="s">
        <v>2390</v>
      </c>
      <c r="I158" t="s">
        <v>2391</v>
      </c>
      <c r="J158">
        <v>13.31</v>
      </c>
      <c r="K158" t="s">
        <v>1457</v>
      </c>
      <c r="L158">
        <v>16.4</v>
      </c>
      <c r="M158" t="s">
        <v>1458</v>
      </c>
      <c r="N158" t="s">
        <v>2392</v>
      </c>
      <c r="O158" t="s">
        <v>877</v>
      </c>
      <c r="P158" t="s">
        <v>1468</v>
      </c>
      <c r="R158">
        <v>0.082</v>
      </c>
      <c r="S158" t="s">
        <v>1464</v>
      </c>
      <c r="X158">
        <v>0.082</v>
      </c>
      <c r="Y158" t="s">
        <v>1464</v>
      </c>
      <c r="AA158" t="s">
        <v>1465</v>
      </c>
    </row>
    <row r="159" spans="1:27" ht="14.25">
      <c r="A159" s="1" t="s">
        <v>2387</v>
      </c>
      <c r="B159" t="s">
        <v>2388</v>
      </c>
      <c r="C159" t="s">
        <v>2389</v>
      </c>
      <c r="D159" t="s">
        <v>713</v>
      </c>
      <c r="E159" t="s">
        <v>714</v>
      </c>
      <c r="F159" s="2">
        <v>37610</v>
      </c>
      <c r="G159" s="10">
        <f t="shared" si="2"/>
        <v>2002</v>
      </c>
      <c r="H159" t="s">
        <v>2390</v>
      </c>
      <c r="I159" t="s">
        <v>1204</v>
      </c>
      <c r="J159">
        <v>13.31</v>
      </c>
      <c r="K159" t="s">
        <v>1457</v>
      </c>
      <c r="L159">
        <v>68</v>
      </c>
      <c r="M159" t="s">
        <v>1458</v>
      </c>
      <c r="N159" t="s">
        <v>2393</v>
      </c>
      <c r="O159" t="s">
        <v>877</v>
      </c>
      <c r="P159" t="s">
        <v>582</v>
      </c>
      <c r="Q159" t="s">
        <v>2394</v>
      </c>
      <c r="R159">
        <v>0.0164</v>
      </c>
      <c r="S159" t="s">
        <v>1464</v>
      </c>
      <c r="X159">
        <v>0.0164</v>
      </c>
      <c r="Y159" t="s">
        <v>1464</v>
      </c>
      <c r="AA159" t="s">
        <v>1465</v>
      </c>
    </row>
    <row r="160" spans="1:27" ht="14.25">
      <c r="A160" s="1" t="s">
        <v>2395</v>
      </c>
      <c r="B160" t="s">
        <v>2396</v>
      </c>
      <c r="C160" t="s">
        <v>2397</v>
      </c>
      <c r="D160" t="s">
        <v>1497</v>
      </c>
      <c r="E160" t="s">
        <v>1498</v>
      </c>
      <c r="F160" s="2">
        <v>37621</v>
      </c>
      <c r="G160" s="10">
        <f t="shared" si="2"/>
        <v>2002</v>
      </c>
      <c r="I160" t="s">
        <v>2398</v>
      </c>
      <c r="J160">
        <v>13.31</v>
      </c>
      <c r="K160" t="s">
        <v>1457</v>
      </c>
      <c r="L160">
        <v>13.4</v>
      </c>
      <c r="M160" t="s">
        <v>3469</v>
      </c>
      <c r="O160" t="s">
        <v>877</v>
      </c>
      <c r="P160" t="s">
        <v>1468</v>
      </c>
      <c r="R160">
        <v>1.11</v>
      </c>
      <c r="S160" t="s">
        <v>1503</v>
      </c>
      <c r="U160">
        <v>4.85</v>
      </c>
      <c r="V160" t="s">
        <v>1463</v>
      </c>
      <c r="AA160" t="s">
        <v>1465</v>
      </c>
    </row>
    <row r="161" spans="1:27" ht="14.25">
      <c r="A161" s="1" t="s">
        <v>2399</v>
      </c>
      <c r="B161" t="s">
        <v>2400</v>
      </c>
      <c r="C161" t="s">
        <v>2401</v>
      </c>
      <c r="D161" t="s">
        <v>638</v>
      </c>
      <c r="E161" t="s">
        <v>639</v>
      </c>
      <c r="F161" s="2">
        <v>37624</v>
      </c>
      <c r="G161" s="10">
        <f t="shared" si="2"/>
        <v>2003</v>
      </c>
      <c r="H161" t="s">
        <v>2402</v>
      </c>
      <c r="I161" t="s">
        <v>1725</v>
      </c>
      <c r="J161">
        <v>13.31</v>
      </c>
      <c r="K161" t="s">
        <v>1457</v>
      </c>
      <c r="L161">
        <v>55.3</v>
      </c>
      <c r="M161" t="s">
        <v>1458</v>
      </c>
      <c r="N161" t="s">
        <v>2403</v>
      </c>
      <c r="O161" t="s">
        <v>877</v>
      </c>
      <c r="P161" t="s">
        <v>1468</v>
      </c>
      <c r="R161">
        <v>111</v>
      </c>
      <c r="S161" t="s">
        <v>2243</v>
      </c>
      <c r="T161" t="s">
        <v>2404</v>
      </c>
      <c r="U161">
        <v>4.6</v>
      </c>
      <c r="V161" t="s">
        <v>1503</v>
      </c>
      <c r="W161" t="s">
        <v>2404</v>
      </c>
      <c r="X161">
        <v>0.083</v>
      </c>
      <c r="Y161" t="s">
        <v>1464</v>
      </c>
      <c r="AA161" t="s">
        <v>1465</v>
      </c>
    </row>
    <row r="162" spans="1:27" ht="14.25">
      <c r="A162" s="1" t="s">
        <v>2405</v>
      </c>
      <c r="B162" t="s">
        <v>2406</v>
      </c>
      <c r="C162" t="s">
        <v>2406</v>
      </c>
      <c r="D162" t="s">
        <v>1244</v>
      </c>
      <c r="E162" t="s">
        <v>1245</v>
      </c>
      <c r="F162" s="2">
        <v>37634</v>
      </c>
      <c r="G162" s="10">
        <f t="shared" si="2"/>
        <v>2003</v>
      </c>
      <c r="H162" t="s">
        <v>2407</v>
      </c>
      <c r="I162" t="s">
        <v>2408</v>
      </c>
      <c r="J162">
        <v>13.31</v>
      </c>
      <c r="K162" t="s">
        <v>1457</v>
      </c>
      <c r="L162">
        <v>33.5</v>
      </c>
      <c r="M162" t="s">
        <v>1458</v>
      </c>
      <c r="N162" t="s">
        <v>2409</v>
      </c>
      <c r="O162" t="s">
        <v>877</v>
      </c>
      <c r="P162" t="s">
        <v>1468</v>
      </c>
      <c r="R162">
        <v>2.75</v>
      </c>
      <c r="S162" t="s">
        <v>1503</v>
      </c>
      <c r="U162">
        <v>12.08</v>
      </c>
      <c r="V162" t="s">
        <v>2410</v>
      </c>
      <c r="X162">
        <v>0.08</v>
      </c>
      <c r="Y162" t="s">
        <v>1464</v>
      </c>
      <c r="AA162" t="s">
        <v>1465</v>
      </c>
    </row>
    <row r="163" spans="1:27" ht="14.25">
      <c r="A163" s="1" t="s">
        <v>2411</v>
      </c>
      <c r="B163" t="s">
        <v>2412</v>
      </c>
      <c r="C163" t="s">
        <v>2413</v>
      </c>
      <c r="D163" t="s">
        <v>909</v>
      </c>
      <c r="E163" t="s">
        <v>591</v>
      </c>
      <c r="F163" s="2">
        <v>37635</v>
      </c>
      <c r="G163" s="10">
        <f t="shared" si="2"/>
        <v>2003</v>
      </c>
      <c r="H163" t="s">
        <v>2414</v>
      </c>
      <c r="I163" t="s">
        <v>2415</v>
      </c>
      <c r="J163">
        <v>13.31</v>
      </c>
      <c r="K163" t="s">
        <v>1457</v>
      </c>
      <c r="L163">
        <v>1700</v>
      </c>
      <c r="M163" t="s">
        <v>2416</v>
      </c>
      <c r="N163" t="s">
        <v>2417</v>
      </c>
      <c r="O163" t="s">
        <v>877</v>
      </c>
      <c r="P163" t="s">
        <v>1468</v>
      </c>
      <c r="R163">
        <v>71.4</v>
      </c>
      <c r="S163" t="s">
        <v>1463</v>
      </c>
      <c r="Z163" t="s">
        <v>586</v>
      </c>
      <c r="AA163" t="s">
        <v>1465</v>
      </c>
    </row>
    <row r="164" spans="1:27" ht="14.25">
      <c r="A164" s="1" t="s">
        <v>2418</v>
      </c>
      <c r="B164" t="s">
        <v>1859</v>
      </c>
      <c r="C164" t="s">
        <v>2419</v>
      </c>
      <c r="D164" t="s">
        <v>1497</v>
      </c>
      <c r="E164" t="s">
        <v>1498</v>
      </c>
      <c r="F164" s="2">
        <v>37652</v>
      </c>
      <c r="G164" s="10">
        <f t="shared" si="2"/>
        <v>2003</v>
      </c>
      <c r="H164" t="s">
        <v>2420</v>
      </c>
      <c r="I164" t="s">
        <v>2421</v>
      </c>
      <c r="J164">
        <v>13.31</v>
      </c>
      <c r="K164" t="s">
        <v>1717</v>
      </c>
      <c r="L164">
        <v>12</v>
      </c>
      <c r="M164" t="s">
        <v>1458</v>
      </c>
      <c r="O164" t="s">
        <v>877</v>
      </c>
      <c r="P164" t="s">
        <v>1468</v>
      </c>
      <c r="Q164" t="s">
        <v>1502</v>
      </c>
      <c r="R164">
        <v>1.19</v>
      </c>
      <c r="S164" t="s">
        <v>1503</v>
      </c>
      <c r="U164">
        <v>4.33</v>
      </c>
      <c r="V164" t="s">
        <v>1463</v>
      </c>
      <c r="X164">
        <v>0.0992</v>
      </c>
      <c r="Y164" t="s">
        <v>1464</v>
      </c>
      <c r="AA164" t="s">
        <v>2422</v>
      </c>
    </row>
    <row r="165" spans="1:27" ht="14.25">
      <c r="A165" s="1" t="s">
        <v>2418</v>
      </c>
      <c r="B165" t="s">
        <v>1859</v>
      </c>
      <c r="C165" t="s">
        <v>2419</v>
      </c>
      <c r="D165" t="s">
        <v>1497</v>
      </c>
      <c r="E165" t="s">
        <v>1498</v>
      </c>
      <c r="F165" s="2">
        <v>37652</v>
      </c>
      <c r="G165" s="10">
        <f t="shared" si="2"/>
        <v>2003</v>
      </c>
      <c r="H165" t="s">
        <v>2420</v>
      </c>
      <c r="I165" t="s">
        <v>2423</v>
      </c>
      <c r="J165">
        <v>13.31</v>
      </c>
      <c r="K165" t="s">
        <v>1717</v>
      </c>
      <c r="L165">
        <v>2.5</v>
      </c>
      <c r="M165" t="s">
        <v>1458</v>
      </c>
      <c r="O165" t="s">
        <v>877</v>
      </c>
      <c r="P165" t="s">
        <v>1468</v>
      </c>
      <c r="Q165" t="s">
        <v>1502</v>
      </c>
      <c r="R165">
        <v>0.25</v>
      </c>
      <c r="S165" t="s">
        <v>1503</v>
      </c>
      <c r="U165">
        <v>0.9</v>
      </c>
      <c r="V165" t="s">
        <v>1463</v>
      </c>
      <c r="X165">
        <v>0.1</v>
      </c>
      <c r="Y165" t="s">
        <v>1464</v>
      </c>
      <c r="Z165" t="s">
        <v>1693</v>
      </c>
      <c r="AA165" t="s">
        <v>2422</v>
      </c>
    </row>
    <row r="166" spans="1:27" ht="14.25">
      <c r="A166" s="1" t="s">
        <v>2418</v>
      </c>
      <c r="B166" t="s">
        <v>1859</v>
      </c>
      <c r="C166" t="s">
        <v>2419</v>
      </c>
      <c r="D166" t="s">
        <v>1497</v>
      </c>
      <c r="E166" t="s">
        <v>1498</v>
      </c>
      <c r="F166" s="2">
        <v>37652</v>
      </c>
      <c r="G166" s="10">
        <f t="shared" si="2"/>
        <v>2003</v>
      </c>
      <c r="H166" t="s">
        <v>2420</v>
      </c>
      <c r="I166" t="s">
        <v>2424</v>
      </c>
      <c r="J166">
        <v>13.31</v>
      </c>
      <c r="K166" t="s">
        <v>1717</v>
      </c>
      <c r="L166">
        <v>32.5</v>
      </c>
      <c r="M166" t="s">
        <v>1458</v>
      </c>
      <c r="O166" t="s">
        <v>877</v>
      </c>
      <c r="P166" t="s">
        <v>1468</v>
      </c>
      <c r="Q166" t="s">
        <v>1502</v>
      </c>
      <c r="R166">
        <v>3.21</v>
      </c>
      <c r="S166" t="s">
        <v>1503</v>
      </c>
      <c r="U166">
        <v>11.73</v>
      </c>
      <c r="V166" t="s">
        <v>1463</v>
      </c>
      <c r="X166">
        <v>0.099</v>
      </c>
      <c r="Y166" t="s">
        <v>1464</v>
      </c>
      <c r="Z166" t="s">
        <v>1693</v>
      </c>
      <c r="AA166" t="s">
        <v>2422</v>
      </c>
    </row>
    <row r="167" spans="1:27" ht="14.25">
      <c r="A167" s="1" t="s">
        <v>2418</v>
      </c>
      <c r="B167" t="s">
        <v>1859</v>
      </c>
      <c r="C167" t="s">
        <v>2419</v>
      </c>
      <c r="D167" t="s">
        <v>1497</v>
      </c>
      <c r="E167" t="s">
        <v>1498</v>
      </c>
      <c r="F167" s="2">
        <v>37652</v>
      </c>
      <c r="G167" s="10">
        <f t="shared" si="2"/>
        <v>2003</v>
      </c>
      <c r="H167" t="s">
        <v>2420</v>
      </c>
      <c r="I167" t="s">
        <v>2425</v>
      </c>
      <c r="J167">
        <v>13.31</v>
      </c>
      <c r="K167" t="s">
        <v>1717</v>
      </c>
      <c r="L167">
        <v>3</v>
      </c>
      <c r="M167" t="s">
        <v>1458</v>
      </c>
      <c r="O167" t="s">
        <v>877</v>
      </c>
      <c r="P167" t="s">
        <v>1468</v>
      </c>
      <c r="Q167" t="s">
        <v>1502</v>
      </c>
      <c r="R167">
        <v>0.25</v>
      </c>
      <c r="S167" t="s">
        <v>1503</v>
      </c>
      <c r="U167">
        <v>1.08</v>
      </c>
      <c r="V167" t="s">
        <v>1463</v>
      </c>
      <c r="X167">
        <v>0.0833</v>
      </c>
      <c r="Y167" t="s">
        <v>1464</v>
      </c>
      <c r="Z167" t="s">
        <v>1693</v>
      </c>
      <c r="AA167" t="s">
        <v>2422</v>
      </c>
    </row>
    <row r="168" spans="1:27" ht="14.25">
      <c r="A168" s="1" t="s">
        <v>2426</v>
      </c>
      <c r="B168" t="s">
        <v>2427</v>
      </c>
      <c r="C168" t="s">
        <v>2428</v>
      </c>
      <c r="D168" t="s">
        <v>1510</v>
      </c>
      <c r="E168" t="s">
        <v>1511</v>
      </c>
      <c r="F168" s="2">
        <v>37663</v>
      </c>
      <c r="G168" s="10">
        <f t="shared" si="2"/>
        <v>2003</v>
      </c>
      <c r="H168" t="s">
        <v>2429</v>
      </c>
      <c r="I168" t="s">
        <v>2430</v>
      </c>
      <c r="J168">
        <v>13.31</v>
      </c>
      <c r="L168">
        <v>14.4</v>
      </c>
      <c r="M168" t="s">
        <v>1458</v>
      </c>
      <c r="O168" t="s">
        <v>877</v>
      </c>
      <c r="P168" t="s">
        <v>1461</v>
      </c>
      <c r="Q168" t="s">
        <v>2431</v>
      </c>
      <c r="R168">
        <v>1.2</v>
      </c>
      <c r="S168" t="s">
        <v>1503</v>
      </c>
      <c r="T168" t="s">
        <v>1517</v>
      </c>
      <c r="X168">
        <v>0.08</v>
      </c>
      <c r="Y168" t="s">
        <v>1464</v>
      </c>
      <c r="Z168" t="s">
        <v>685</v>
      </c>
      <c r="AA168" t="s">
        <v>2432</v>
      </c>
    </row>
    <row r="169" spans="1:27" ht="14.25">
      <c r="A169" s="1" t="s">
        <v>2426</v>
      </c>
      <c r="B169" t="s">
        <v>2427</v>
      </c>
      <c r="C169" t="s">
        <v>2428</v>
      </c>
      <c r="D169" t="s">
        <v>1510</v>
      </c>
      <c r="E169" t="s">
        <v>1511</v>
      </c>
      <c r="F169" s="2">
        <v>37663</v>
      </c>
      <c r="G169" s="10">
        <f t="shared" si="2"/>
        <v>2003</v>
      </c>
      <c r="H169" t="s">
        <v>2429</v>
      </c>
      <c r="I169" t="s">
        <v>2433</v>
      </c>
      <c r="J169">
        <v>13.31</v>
      </c>
      <c r="L169">
        <v>25.2</v>
      </c>
      <c r="M169" t="s">
        <v>1458</v>
      </c>
      <c r="O169" t="s">
        <v>877</v>
      </c>
      <c r="P169" t="s">
        <v>1461</v>
      </c>
      <c r="Q169" t="s">
        <v>2431</v>
      </c>
      <c r="R169">
        <v>2.1</v>
      </c>
      <c r="S169" t="s">
        <v>1503</v>
      </c>
      <c r="T169" t="s">
        <v>1517</v>
      </c>
      <c r="X169">
        <v>0.08</v>
      </c>
      <c r="Y169" t="s">
        <v>1464</v>
      </c>
      <c r="Z169" t="s">
        <v>685</v>
      </c>
      <c r="AA169" t="s">
        <v>2432</v>
      </c>
    </row>
    <row r="170" spans="1:27" ht="14.25">
      <c r="A170" s="1" t="s">
        <v>1205</v>
      </c>
      <c r="B170" t="s">
        <v>1206</v>
      </c>
      <c r="C170" t="s">
        <v>1206</v>
      </c>
      <c r="D170" t="s">
        <v>1474</v>
      </c>
      <c r="E170" t="s">
        <v>1475</v>
      </c>
      <c r="F170" s="2">
        <v>37692</v>
      </c>
      <c r="G170" s="10">
        <f t="shared" si="2"/>
        <v>2003</v>
      </c>
      <c r="H170" t="s">
        <v>1476</v>
      </c>
      <c r="I170" t="s">
        <v>2169</v>
      </c>
      <c r="J170">
        <v>13.31</v>
      </c>
      <c r="K170" t="s">
        <v>1457</v>
      </c>
      <c r="L170">
        <v>50000</v>
      </c>
      <c r="M170" t="s">
        <v>1503</v>
      </c>
      <c r="N170" t="s">
        <v>2434</v>
      </c>
      <c r="O170" t="s">
        <v>877</v>
      </c>
      <c r="P170" t="s">
        <v>1468</v>
      </c>
      <c r="R170">
        <v>0.035</v>
      </c>
      <c r="S170" t="s">
        <v>1464</v>
      </c>
      <c r="T170" t="s">
        <v>2435</v>
      </c>
      <c r="X170">
        <v>0.035</v>
      </c>
      <c r="Y170" t="s">
        <v>1464</v>
      </c>
      <c r="AA170" t="s">
        <v>1465</v>
      </c>
    </row>
    <row r="171" spans="1:27" ht="14.25">
      <c r="A171" s="1" t="s">
        <v>2436</v>
      </c>
      <c r="B171" t="s">
        <v>2437</v>
      </c>
      <c r="C171" t="s">
        <v>3457</v>
      </c>
      <c r="D171" t="s">
        <v>989</v>
      </c>
      <c r="E171" t="s">
        <v>990</v>
      </c>
      <c r="F171" s="2">
        <v>37701</v>
      </c>
      <c r="G171" s="10">
        <f t="shared" si="2"/>
        <v>2003</v>
      </c>
      <c r="H171" t="s">
        <v>2438</v>
      </c>
      <c r="I171" t="s">
        <v>1725</v>
      </c>
      <c r="J171">
        <v>13.31</v>
      </c>
      <c r="K171" t="s">
        <v>1457</v>
      </c>
      <c r="L171">
        <v>33</v>
      </c>
      <c r="M171" t="s">
        <v>1458</v>
      </c>
      <c r="O171" t="s">
        <v>877</v>
      </c>
      <c r="P171" t="s">
        <v>1461</v>
      </c>
      <c r="Q171" t="s">
        <v>3470</v>
      </c>
      <c r="R171">
        <v>0.085</v>
      </c>
      <c r="S171" t="s">
        <v>1464</v>
      </c>
      <c r="X171">
        <v>0.085</v>
      </c>
      <c r="Y171" t="s">
        <v>1464</v>
      </c>
      <c r="AA171" t="s">
        <v>1465</v>
      </c>
    </row>
    <row r="172" spans="1:27" ht="14.25">
      <c r="A172" s="1" t="s">
        <v>2439</v>
      </c>
      <c r="B172" t="s">
        <v>2440</v>
      </c>
      <c r="C172" t="s">
        <v>2441</v>
      </c>
      <c r="D172" t="s">
        <v>819</v>
      </c>
      <c r="E172" t="s">
        <v>2351</v>
      </c>
      <c r="F172" s="2">
        <v>37704</v>
      </c>
      <c r="G172" s="10">
        <f t="shared" si="2"/>
        <v>2003</v>
      </c>
      <c r="H172" t="s">
        <v>2063</v>
      </c>
      <c r="I172" t="s">
        <v>1204</v>
      </c>
      <c r="J172">
        <v>13.31</v>
      </c>
      <c r="K172" t="s">
        <v>1457</v>
      </c>
      <c r="L172">
        <v>83</v>
      </c>
      <c r="M172" t="s">
        <v>1458</v>
      </c>
      <c r="N172" t="s">
        <v>2442</v>
      </c>
      <c r="O172" t="s">
        <v>877</v>
      </c>
      <c r="P172" t="s">
        <v>1468</v>
      </c>
      <c r="R172">
        <v>0.093</v>
      </c>
      <c r="S172" t="s">
        <v>1464</v>
      </c>
      <c r="X172">
        <v>0.093</v>
      </c>
      <c r="Y172" t="s">
        <v>1464</v>
      </c>
      <c r="AA172" t="s">
        <v>1465</v>
      </c>
    </row>
    <row r="173" spans="1:27" ht="14.25">
      <c r="A173" s="1" t="s">
        <v>915</v>
      </c>
      <c r="B173" t="s">
        <v>916</v>
      </c>
      <c r="C173" t="s">
        <v>917</v>
      </c>
      <c r="D173" t="s">
        <v>1453</v>
      </c>
      <c r="E173" t="s">
        <v>1454</v>
      </c>
      <c r="F173" s="2">
        <v>37704</v>
      </c>
      <c r="G173" s="10">
        <f t="shared" si="2"/>
        <v>2003</v>
      </c>
      <c r="I173" t="s">
        <v>1834</v>
      </c>
      <c r="J173">
        <v>13.31</v>
      </c>
      <c r="K173" t="s">
        <v>1457</v>
      </c>
      <c r="L173">
        <v>43.2</v>
      </c>
      <c r="M173" t="s">
        <v>1458</v>
      </c>
      <c r="N173" t="s">
        <v>2443</v>
      </c>
      <c r="O173" t="s">
        <v>877</v>
      </c>
      <c r="P173" t="s">
        <v>1479</v>
      </c>
      <c r="Q173" t="s">
        <v>2444</v>
      </c>
      <c r="R173">
        <v>3.56</v>
      </c>
      <c r="S173" t="s">
        <v>1503</v>
      </c>
      <c r="T173" t="s">
        <v>922</v>
      </c>
      <c r="X173">
        <v>0.08</v>
      </c>
      <c r="Y173" t="s">
        <v>1464</v>
      </c>
      <c r="AA173" t="s">
        <v>954</v>
      </c>
    </row>
    <row r="174" spans="1:27" ht="14.25">
      <c r="A174" s="1" t="s">
        <v>2445</v>
      </c>
      <c r="B174" t="s">
        <v>2011</v>
      </c>
      <c r="C174" t="s">
        <v>2446</v>
      </c>
      <c r="D174" t="s">
        <v>909</v>
      </c>
      <c r="E174" t="s">
        <v>591</v>
      </c>
      <c r="F174" s="2">
        <v>37725</v>
      </c>
      <c r="G174" s="10">
        <f t="shared" si="2"/>
        <v>2003</v>
      </c>
      <c r="H174" t="s">
        <v>2447</v>
      </c>
      <c r="I174" t="s">
        <v>2448</v>
      </c>
      <c r="J174">
        <v>13.31</v>
      </c>
      <c r="K174" t="s">
        <v>1457</v>
      </c>
      <c r="L174">
        <v>25</v>
      </c>
      <c r="M174" t="s">
        <v>1458</v>
      </c>
      <c r="N174" t="s">
        <v>2449</v>
      </c>
      <c r="O174" t="s">
        <v>877</v>
      </c>
      <c r="P174" t="s">
        <v>1468</v>
      </c>
      <c r="R174">
        <v>2.06</v>
      </c>
      <c r="S174" t="s">
        <v>1503</v>
      </c>
      <c r="T174" t="s">
        <v>2450</v>
      </c>
      <c r="U174">
        <v>9.02</v>
      </c>
      <c r="V174" t="s">
        <v>1463</v>
      </c>
      <c r="W174" t="s">
        <v>2450</v>
      </c>
      <c r="Z174" t="s">
        <v>586</v>
      </c>
      <c r="AA174" t="s">
        <v>1465</v>
      </c>
    </row>
    <row r="175" spans="1:27" ht="14.25">
      <c r="A175" s="1" t="s">
        <v>2451</v>
      </c>
      <c r="B175" t="s">
        <v>2452</v>
      </c>
      <c r="C175" t="s">
        <v>2453</v>
      </c>
      <c r="D175" t="s">
        <v>819</v>
      </c>
      <c r="E175" t="s">
        <v>2351</v>
      </c>
      <c r="F175" s="2">
        <v>37728</v>
      </c>
      <c r="G175" s="10">
        <f t="shared" si="2"/>
        <v>2003</v>
      </c>
      <c r="H175" t="s">
        <v>2063</v>
      </c>
      <c r="I175" t="s">
        <v>2193</v>
      </c>
      <c r="J175">
        <v>13.31</v>
      </c>
      <c r="K175" t="s">
        <v>1457</v>
      </c>
      <c r="L175">
        <v>5</v>
      </c>
      <c r="M175" t="s">
        <v>1458</v>
      </c>
      <c r="O175" t="s">
        <v>877</v>
      </c>
      <c r="P175" t="s">
        <v>1468</v>
      </c>
      <c r="R175">
        <v>37</v>
      </c>
      <c r="S175" t="s">
        <v>1899</v>
      </c>
      <c r="X175">
        <v>0.083</v>
      </c>
      <c r="Y175" t="s">
        <v>1464</v>
      </c>
      <c r="AA175" t="s">
        <v>1465</v>
      </c>
    </row>
    <row r="176" spans="1:27" ht="14.25">
      <c r="A176" s="1" t="s">
        <v>2454</v>
      </c>
      <c r="B176" t="s">
        <v>2455</v>
      </c>
      <c r="C176" t="s">
        <v>2456</v>
      </c>
      <c r="D176" t="s">
        <v>1510</v>
      </c>
      <c r="E176" t="s">
        <v>1511</v>
      </c>
      <c r="F176" s="2">
        <v>37754</v>
      </c>
      <c r="G176" s="10">
        <f t="shared" si="2"/>
        <v>2003</v>
      </c>
      <c r="H176" t="s">
        <v>2457</v>
      </c>
      <c r="I176" t="s">
        <v>2458</v>
      </c>
      <c r="J176">
        <v>13.31</v>
      </c>
      <c r="K176" t="s">
        <v>1457</v>
      </c>
      <c r="L176">
        <v>5.61</v>
      </c>
      <c r="M176" t="s">
        <v>1458</v>
      </c>
      <c r="O176" t="s">
        <v>877</v>
      </c>
      <c r="P176" t="s">
        <v>1461</v>
      </c>
      <c r="Q176" t="s">
        <v>2255</v>
      </c>
      <c r="R176">
        <v>0.508</v>
      </c>
      <c r="S176" t="s">
        <v>1503</v>
      </c>
      <c r="T176" t="s">
        <v>1517</v>
      </c>
      <c r="U176">
        <v>2.03</v>
      </c>
      <c r="V176" t="s">
        <v>1463</v>
      </c>
      <c r="W176" t="s">
        <v>1519</v>
      </c>
      <c r="X176">
        <v>0.091</v>
      </c>
      <c r="Y176" t="s">
        <v>1464</v>
      </c>
      <c r="Z176" t="s">
        <v>685</v>
      </c>
      <c r="AA176" t="s">
        <v>1465</v>
      </c>
    </row>
    <row r="177" spans="1:27" ht="14.25">
      <c r="A177" s="1" t="s">
        <v>2454</v>
      </c>
      <c r="B177" t="s">
        <v>2455</v>
      </c>
      <c r="C177" t="s">
        <v>2456</v>
      </c>
      <c r="D177" t="s">
        <v>1510</v>
      </c>
      <c r="E177" t="s">
        <v>1511</v>
      </c>
      <c r="F177" s="2">
        <v>37754</v>
      </c>
      <c r="G177" s="10">
        <f t="shared" si="2"/>
        <v>2003</v>
      </c>
      <c r="H177" t="s">
        <v>2457</v>
      </c>
      <c r="I177" t="s">
        <v>2459</v>
      </c>
      <c r="J177">
        <v>13.31</v>
      </c>
      <c r="K177" t="s">
        <v>1457</v>
      </c>
      <c r="L177">
        <v>10.2</v>
      </c>
      <c r="M177" t="s">
        <v>1458</v>
      </c>
      <c r="O177" t="s">
        <v>877</v>
      </c>
      <c r="P177" t="s">
        <v>1461</v>
      </c>
      <c r="Q177" t="s">
        <v>2255</v>
      </c>
      <c r="R177">
        <v>0.924</v>
      </c>
      <c r="S177" t="s">
        <v>1503</v>
      </c>
      <c r="T177" t="s">
        <v>1517</v>
      </c>
      <c r="U177">
        <v>3.68</v>
      </c>
      <c r="V177" t="s">
        <v>1463</v>
      </c>
      <c r="W177" t="s">
        <v>1519</v>
      </c>
      <c r="X177">
        <v>0.091</v>
      </c>
      <c r="Y177" t="s">
        <v>1464</v>
      </c>
      <c r="Z177" t="s">
        <v>685</v>
      </c>
      <c r="AA177" t="s">
        <v>1465</v>
      </c>
    </row>
    <row r="178" spans="1:27" ht="14.25">
      <c r="A178" s="1" t="s">
        <v>2454</v>
      </c>
      <c r="B178" t="s">
        <v>2455</v>
      </c>
      <c r="C178" t="s">
        <v>2456</v>
      </c>
      <c r="D178" t="s">
        <v>1510</v>
      </c>
      <c r="E178" t="s">
        <v>1511</v>
      </c>
      <c r="F178" s="2">
        <v>37754</v>
      </c>
      <c r="G178" s="10">
        <f t="shared" si="2"/>
        <v>2003</v>
      </c>
      <c r="H178" t="s">
        <v>2457</v>
      </c>
      <c r="I178" t="s">
        <v>2460</v>
      </c>
      <c r="J178">
        <v>13.31</v>
      </c>
      <c r="K178" t="s">
        <v>1457</v>
      </c>
      <c r="L178">
        <v>13.31</v>
      </c>
      <c r="M178" t="s">
        <v>1458</v>
      </c>
      <c r="O178" t="s">
        <v>877</v>
      </c>
      <c r="P178" t="s">
        <v>1461</v>
      </c>
      <c r="Q178" t="s">
        <v>2255</v>
      </c>
      <c r="R178">
        <v>2.31</v>
      </c>
      <c r="S178" t="s">
        <v>1503</v>
      </c>
      <c r="T178" t="s">
        <v>1517</v>
      </c>
      <c r="U178">
        <v>9.198</v>
      </c>
      <c r="V178" t="s">
        <v>1463</v>
      </c>
      <c r="W178" t="s">
        <v>1519</v>
      </c>
      <c r="X178">
        <v>0.091</v>
      </c>
      <c r="Y178" t="s">
        <v>1464</v>
      </c>
      <c r="Z178" t="s">
        <v>685</v>
      </c>
      <c r="AA178" t="s">
        <v>1465</v>
      </c>
    </row>
    <row r="179" spans="1:27" ht="14.25">
      <c r="A179" s="1" t="s">
        <v>2454</v>
      </c>
      <c r="B179" t="s">
        <v>2455</v>
      </c>
      <c r="C179" t="s">
        <v>2456</v>
      </c>
      <c r="D179" t="s">
        <v>1510</v>
      </c>
      <c r="E179" t="s">
        <v>1511</v>
      </c>
      <c r="F179" s="2">
        <v>37754</v>
      </c>
      <c r="G179" s="10">
        <f t="shared" si="2"/>
        <v>2003</v>
      </c>
      <c r="H179" t="s">
        <v>2457</v>
      </c>
      <c r="I179" t="s">
        <v>2461</v>
      </c>
      <c r="J179">
        <v>13.31</v>
      </c>
      <c r="K179" t="s">
        <v>1457</v>
      </c>
      <c r="L179">
        <v>12.24</v>
      </c>
      <c r="M179" t="s">
        <v>1458</v>
      </c>
      <c r="O179" t="s">
        <v>877</v>
      </c>
      <c r="P179" t="s">
        <v>1461</v>
      </c>
      <c r="Q179" t="s">
        <v>2255</v>
      </c>
      <c r="R179">
        <v>1.109</v>
      </c>
      <c r="S179" t="s">
        <v>1503</v>
      </c>
      <c r="T179" t="s">
        <v>1517</v>
      </c>
      <c r="U179">
        <v>4.415</v>
      </c>
      <c r="V179" t="s">
        <v>1463</v>
      </c>
      <c r="W179" t="s">
        <v>1519</v>
      </c>
      <c r="X179">
        <v>0.091</v>
      </c>
      <c r="Y179" t="s">
        <v>1464</v>
      </c>
      <c r="Z179" t="s">
        <v>685</v>
      </c>
      <c r="AA179" t="s">
        <v>1465</v>
      </c>
    </row>
    <row r="180" spans="1:27" ht="14.25">
      <c r="A180" s="1" t="s">
        <v>1676</v>
      </c>
      <c r="B180" t="s">
        <v>1677</v>
      </c>
      <c r="C180" t="s">
        <v>1677</v>
      </c>
      <c r="D180" t="s">
        <v>1229</v>
      </c>
      <c r="E180" t="s">
        <v>1230</v>
      </c>
      <c r="F180" s="2">
        <v>37775</v>
      </c>
      <c r="G180" s="10">
        <f t="shared" si="2"/>
        <v>2003</v>
      </c>
      <c r="H180" t="s">
        <v>1678</v>
      </c>
      <c r="I180" t="s">
        <v>1679</v>
      </c>
      <c r="J180">
        <v>13.3</v>
      </c>
      <c r="K180" t="s">
        <v>1457</v>
      </c>
      <c r="L180">
        <v>1.8</v>
      </c>
      <c r="M180" t="s">
        <v>1458</v>
      </c>
      <c r="O180" t="s">
        <v>877</v>
      </c>
      <c r="P180" t="s">
        <v>1468</v>
      </c>
      <c r="Q180" t="s">
        <v>1680</v>
      </c>
      <c r="R180">
        <v>7.2</v>
      </c>
      <c r="S180" t="s">
        <v>1503</v>
      </c>
      <c r="U180">
        <v>40</v>
      </c>
      <c r="V180" t="s">
        <v>1681</v>
      </c>
      <c r="X180">
        <v>4</v>
      </c>
      <c r="Y180" t="s">
        <v>1464</v>
      </c>
      <c r="AA180" t="s">
        <v>1465</v>
      </c>
    </row>
    <row r="181" spans="1:27" ht="14.25">
      <c r="A181" s="1" t="s">
        <v>2462</v>
      </c>
      <c r="B181" t="s">
        <v>2463</v>
      </c>
      <c r="C181" t="s">
        <v>2464</v>
      </c>
      <c r="D181" t="s">
        <v>819</v>
      </c>
      <c r="E181" t="s">
        <v>2351</v>
      </c>
      <c r="F181" s="2">
        <v>37781</v>
      </c>
      <c r="G181" s="10">
        <f t="shared" si="2"/>
        <v>2003</v>
      </c>
      <c r="H181" t="s">
        <v>2063</v>
      </c>
      <c r="I181" t="s">
        <v>2465</v>
      </c>
      <c r="J181">
        <v>13.31</v>
      </c>
      <c r="K181" t="s">
        <v>1457</v>
      </c>
      <c r="L181">
        <v>5</v>
      </c>
      <c r="M181" t="s">
        <v>1458</v>
      </c>
      <c r="O181" t="s">
        <v>877</v>
      </c>
      <c r="P181" t="s">
        <v>1461</v>
      </c>
      <c r="Q181" t="s">
        <v>1134</v>
      </c>
      <c r="R181">
        <v>0.022</v>
      </c>
      <c r="S181" t="s">
        <v>1464</v>
      </c>
      <c r="X181">
        <v>0.022</v>
      </c>
      <c r="Y181" t="s">
        <v>1464</v>
      </c>
      <c r="AA181" t="s">
        <v>1465</v>
      </c>
    </row>
    <row r="182" spans="1:27" ht="14.25">
      <c r="A182" s="1" t="s">
        <v>2466</v>
      </c>
      <c r="B182" t="s">
        <v>2388</v>
      </c>
      <c r="C182" t="s">
        <v>2467</v>
      </c>
      <c r="D182" t="s">
        <v>713</v>
      </c>
      <c r="E182" t="s">
        <v>714</v>
      </c>
      <c r="F182" s="2">
        <v>37798</v>
      </c>
      <c r="G182" s="10">
        <f t="shared" si="2"/>
        <v>2003</v>
      </c>
      <c r="H182" t="s">
        <v>2468</v>
      </c>
      <c r="I182" t="s">
        <v>2469</v>
      </c>
      <c r="J182">
        <v>13.31</v>
      </c>
      <c r="K182" t="s">
        <v>1457</v>
      </c>
      <c r="L182">
        <v>9</v>
      </c>
      <c r="M182" t="s">
        <v>1458</v>
      </c>
      <c r="N182" t="s">
        <v>2470</v>
      </c>
      <c r="O182" t="s">
        <v>877</v>
      </c>
      <c r="P182" t="s">
        <v>1461</v>
      </c>
      <c r="Q182" t="s">
        <v>906</v>
      </c>
      <c r="R182">
        <v>0.082</v>
      </c>
      <c r="S182" t="s">
        <v>1464</v>
      </c>
      <c r="U182">
        <v>3.25</v>
      </c>
      <c r="V182" t="s">
        <v>1463</v>
      </c>
      <c r="X182">
        <v>0.082</v>
      </c>
      <c r="Y182" t="s">
        <v>1464</v>
      </c>
      <c r="AA182" t="s">
        <v>1465</v>
      </c>
    </row>
    <row r="183" spans="1:27" ht="14.25">
      <c r="A183" s="1" t="s">
        <v>2471</v>
      </c>
      <c r="B183" t="s">
        <v>2472</v>
      </c>
      <c r="C183" t="s">
        <v>2473</v>
      </c>
      <c r="D183" t="s">
        <v>1497</v>
      </c>
      <c r="E183" t="s">
        <v>1498</v>
      </c>
      <c r="F183" s="2">
        <v>37824</v>
      </c>
      <c r="G183" s="10">
        <f t="shared" si="2"/>
        <v>2003</v>
      </c>
      <c r="H183" t="s">
        <v>2474</v>
      </c>
      <c r="I183" t="s">
        <v>1204</v>
      </c>
      <c r="J183">
        <v>13.31</v>
      </c>
      <c r="K183" t="s">
        <v>1457</v>
      </c>
      <c r="L183">
        <v>36</v>
      </c>
      <c r="M183" t="s">
        <v>1526</v>
      </c>
      <c r="O183" t="s">
        <v>877</v>
      </c>
      <c r="P183" t="s">
        <v>1468</v>
      </c>
      <c r="R183">
        <v>1.4</v>
      </c>
      <c r="S183" t="s">
        <v>1503</v>
      </c>
      <c r="U183">
        <v>4.1</v>
      </c>
      <c r="V183" t="s">
        <v>1463</v>
      </c>
      <c r="X183">
        <f>R183/L183</f>
        <v>0.03888888888888889</v>
      </c>
      <c r="Y183" t="s">
        <v>1464</v>
      </c>
      <c r="AA183" t="s">
        <v>1465</v>
      </c>
    </row>
    <row r="184" spans="1:27" ht="14.25">
      <c r="A184" s="1" t="s">
        <v>2475</v>
      </c>
      <c r="B184" t="s">
        <v>2476</v>
      </c>
      <c r="C184" t="s">
        <v>2477</v>
      </c>
      <c r="D184" t="s">
        <v>909</v>
      </c>
      <c r="E184" t="s">
        <v>591</v>
      </c>
      <c r="F184" s="2">
        <v>37847</v>
      </c>
      <c r="G184" s="10">
        <f t="shared" si="2"/>
        <v>2003</v>
      </c>
      <c r="H184" t="s">
        <v>2478</v>
      </c>
      <c r="I184" t="s">
        <v>888</v>
      </c>
      <c r="J184">
        <v>13.31</v>
      </c>
      <c r="K184" t="s">
        <v>1457</v>
      </c>
      <c r="L184">
        <v>30.6</v>
      </c>
      <c r="M184" t="s">
        <v>1458</v>
      </c>
      <c r="N184" t="s">
        <v>2479</v>
      </c>
      <c r="O184" t="s">
        <v>877</v>
      </c>
      <c r="P184" t="s">
        <v>1468</v>
      </c>
      <c r="R184">
        <v>3.34</v>
      </c>
      <c r="S184" t="s">
        <v>1503</v>
      </c>
      <c r="U184">
        <v>7</v>
      </c>
      <c r="V184" t="s">
        <v>2480</v>
      </c>
      <c r="X184">
        <v>0.109</v>
      </c>
      <c r="Y184" t="s">
        <v>1464</v>
      </c>
      <c r="AA184" t="s">
        <v>1465</v>
      </c>
    </row>
    <row r="185" spans="1:27" ht="14.25">
      <c r="A185" s="1" t="s">
        <v>2481</v>
      </c>
      <c r="B185" t="s">
        <v>2482</v>
      </c>
      <c r="C185" t="s">
        <v>2483</v>
      </c>
      <c r="D185" t="s">
        <v>614</v>
      </c>
      <c r="E185" t="s">
        <v>615</v>
      </c>
      <c r="F185" s="2">
        <v>37868</v>
      </c>
      <c r="G185" s="10">
        <f t="shared" si="2"/>
        <v>2003</v>
      </c>
      <c r="H185" t="s">
        <v>2484</v>
      </c>
      <c r="I185" t="s">
        <v>2485</v>
      </c>
      <c r="J185">
        <v>13.31</v>
      </c>
      <c r="K185" t="s">
        <v>1457</v>
      </c>
      <c r="L185">
        <v>41</v>
      </c>
      <c r="M185" t="s">
        <v>1458</v>
      </c>
      <c r="N185" t="s">
        <v>2486</v>
      </c>
      <c r="O185" t="s">
        <v>877</v>
      </c>
      <c r="P185" t="s">
        <v>1468</v>
      </c>
      <c r="R185">
        <v>0.09</v>
      </c>
      <c r="S185" t="s">
        <v>1464</v>
      </c>
      <c r="X185">
        <v>0.09</v>
      </c>
      <c r="Y185" t="s">
        <v>1464</v>
      </c>
      <c r="AA185" t="s">
        <v>1465</v>
      </c>
    </row>
    <row r="186" spans="1:27" ht="14.25">
      <c r="A186" s="1" t="s">
        <v>2481</v>
      </c>
      <c r="B186" t="s">
        <v>2482</v>
      </c>
      <c r="C186" t="s">
        <v>2483</v>
      </c>
      <c r="D186" t="s">
        <v>614</v>
      </c>
      <c r="E186" t="s">
        <v>615</v>
      </c>
      <c r="F186" s="2">
        <v>37868</v>
      </c>
      <c r="G186" s="10">
        <f t="shared" si="2"/>
        <v>2003</v>
      </c>
      <c r="H186" t="s">
        <v>2484</v>
      </c>
      <c r="I186" t="s">
        <v>2487</v>
      </c>
      <c r="J186">
        <v>13.31</v>
      </c>
      <c r="K186" t="s">
        <v>1457</v>
      </c>
      <c r="L186">
        <v>55.34</v>
      </c>
      <c r="M186" t="s">
        <v>1458</v>
      </c>
      <c r="N186" t="s">
        <v>2488</v>
      </c>
      <c r="O186" t="s">
        <v>877</v>
      </c>
      <c r="P186" t="s">
        <v>1468</v>
      </c>
      <c r="R186">
        <v>0.14</v>
      </c>
      <c r="S186" t="s">
        <v>1464</v>
      </c>
      <c r="X186">
        <v>0.14</v>
      </c>
      <c r="Y186" t="s">
        <v>1464</v>
      </c>
      <c r="AA186" t="s">
        <v>1465</v>
      </c>
    </row>
    <row r="187" spans="1:27" ht="14.25">
      <c r="A187" s="1" t="s">
        <v>2489</v>
      </c>
      <c r="B187" t="s">
        <v>2053</v>
      </c>
      <c r="C187" t="s">
        <v>2053</v>
      </c>
      <c r="D187" t="s">
        <v>1217</v>
      </c>
      <c r="E187" t="s">
        <v>1218</v>
      </c>
      <c r="F187" s="2">
        <v>37946</v>
      </c>
      <c r="G187" s="10">
        <f t="shared" si="2"/>
        <v>2003</v>
      </c>
      <c r="H187" t="s">
        <v>2490</v>
      </c>
      <c r="I187" t="s">
        <v>2491</v>
      </c>
      <c r="J187">
        <v>13.31</v>
      </c>
      <c r="K187" t="s">
        <v>1457</v>
      </c>
      <c r="L187">
        <v>34</v>
      </c>
      <c r="M187" t="s">
        <v>1458</v>
      </c>
      <c r="N187" t="s">
        <v>2492</v>
      </c>
      <c r="O187" t="s">
        <v>877</v>
      </c>
      <c r="P187" t="s">
        <v>1461</v>
      </c>
      <c r="Q187" t="s">
        <v>2493</v>
      </c>
      <c r="R187">
        <v>0.061</v>
      </c>
      <c r="S187" t="s">
        <v>1464</v>
      </c>
      <c r="X187">
        <v>0.061</v>
      </c>
      <c r="Y187" t="s">
        <v>1464</v>
      </c>
      <c r="AA187" t="s">
        <v>1465</v>
      </c>
    </row>
    <row r="188" spans="1:27" ht="14.25">
      <c r="A188" s="1" t="s">
        <v>575</v>
      </c>
      <c r="B188" t="s">
        <v>576</v>
      </c>
      <c r="D188" t="s">
        <v>577</v>
      </c>
      <c r="E188" t="s">
        <v>578</v>
      </c>
      <c r="F188" s="2">
        <v>37959</v>
      </c>
      <c r="G188" s="10">
        <f t="shared" si="2"/>
        <v>2003</v>
      </c>
      <c r="H188" t="s">
        <v>579</v>
      </c>
      <c r="I188" t="s">
        <v>2494</v>
      </c>
      <c r="J188">
        <v>13.31</v>
      </c>
      <c r="K188" t="s">
        <v>1457</v>
      </c>
      <c r="L188">
        <v>70</v>
      </c>
      <c r="M188" t="s">
        <v>1458</v>
      </c>
      <c r="N188" t="s">
        <v>2495</v>
      </c>
      <c r="O188" t="s">
        <v>877</v>
      </c>
      <c r="P188" t="s">
        <v>1461</v>
      </c>
      <c r="Q188" t="s">
        <v>1707</v>
      </c>
      <c r="R188">
        <v>0.06</v>
      </c>
      <c r="S188" t="s">
        <v>1464</v>
      </c>
      <c r="X188">
        <v>0.06</v>
      </c>
      <c r="Y188" t="s">
        <v>1464</v>
      </c>
      <c r="AA188" t="s">
        <v>1465</v>
      </c>
    </row>
    <row r="189" spans="1:27" ht="14.25">
      <c r="A189" s="1" t="s">
        <v>1471</v>
      </c>
      <c r="B189" t="s">
        <v>1472</v>
      </c>
      <c r="C189" t="s">
        <v>1473</v>
      </c>
      <c r="D189" t="s">
        <v>1474</v>
      </c>
      <c r="E189" t="s">
        <v>1475</v>
      </c>
      <c r="F189" s="2">
        <v>37985</v>
      </c>
      <c r="G189" s="10">
        <f t="shared" si="2"/>
        <v>2003</v>
      </c>
      <c r="H189" t="s">
        <v>1476</v>
      </c>
      <c r="I189" t="s">
        <v>2496</v>
      </c>
      <c r="J189">
        <v>13.31</v>
      </c>
      <c r="K189" t="s">
        <v>1457</v>
      </c>
      <c r="L189">
        <v>80</v>
      </c>
      <c r="M189" t="s">
        <v>1458</v>
      </c>
      <c r="N189" t="s">
        <v>2497</v>
      </c>
      <c r="O189" t="s">
        <v>877</v>
      </c>
      <c r="P189" t="s">
        <v>1461</v>
      </c>
      <c r="Q189" t="s">
        <v>1707</v>
      </c>
      <c r="R189">
        <v>0.037</v>
      </c>
      <c r="S189" t="s">
        <v>1464</v>
      </c>
      <c r="X189">
        <v>0.037</v>
      </c>
      <c r="Y189" t="s">
        <v>1464</v>
      </c>
      <c r="AA189" t="s">
        <v>1465</v>
      </c>
    </row>
    <row r="190" spans="1:27" ht="14.25">
      <c r="A190" s="1" t="s">
        <v>2498</v>
      </c>
      <c r="B190" t="s">
        <v>2499</v>
      </c>
      <c r="C190" t="s">
        <v>2500</v>
      </c>
      <c r="D190" t="s">
        <v>769</v>
      </c>
      <c r="E190" t="s">
        <v>770</v>
      </c>
      <c r="F190" s="2">
        <v>38007</v>
      </c>
      <c r="G190" s="10">
        <f t="shared" si="2"/>
        <v>2004</v>
      </c>
      <c r="I190" t="s">
        <v>2501</v>
      </c>
      <c r="J190">
        <v>13.31</v>
      </c>
      <c r="K190" t="s">
        <v>1457</v>
      </c>
      <c r="L190">
        <v>60</v>
      </c>
      <c r="M190" t="s">
        <v>1458</v>
      </c>
      <c r="N190" t="s">
        <v>2502</v>
      </c>
      <c r="O190" t="s">
        <v>877</v>
      </c>
      <c r="P190" t="s">
        <v>1461</v>
      </c>
      <c r="Q190" t="s">
        <v>2503</v>
      </c>
      <c r="R190">
        <v>0.08</v>
      </c>
      <c r="S190" t="s">
        <v>1464</v>
      </c>
      <c r="X190">
        <v>0.08</v>
      </c>
      <c r="Y190" t="s">
        <v>1464</v>
      </c>
      <c r="AA190" t="s">
        <v>1465</v>
      </c>
    </row>
    <row r="191" spans="1:27" ht="14.25">
      <c r="A191" s="1" t="s">
        <v>2498</v>
      </c>
      <c r="B191" t="s">
        <v>2499</v>
      </c>
      <c r="C191" t="s">
        <v>2500</v>
      </c>
      <c r="D191" t="s">
        <v>769</v>
      </c>
      <c r="E191" t="s">
        <v>770</v>
      </c>
      <c r="F191" s="2">
        <v>38007</v>
      </c>
      <c r="G191" s="10">
        <f t="shared" si="2"/>
        <v>2004</v>
      </c>
      <c r="I191" t="s">
        <v>2504</v>
      </c>
      <c r="J191">
        <v>13.31</v>
      </c>
      <c r="K191" t="s">
        <v>1457</v>
      </c>
      <c r="L191">
        <v>80</v>
      </c>
      <c r="M191" t="s">
        <v>1458</v>
      </c>
      <c r="N191" t="s">
        <v>2505</v>
      </c>
      <c r="O191" t="s">
        <v>877</v>
      </c>
      <c r="P191" t="s">
        <v>1461</v>
      </c>
      <c r="Q191" t="s">
        <v>2506</v>
      </c>
      <c r="R191">
        <v>0.08</v>
      </c>
      <c r="S191" t="s">
        <v>1464</v>
      </c>
      <c r="X191">
        <v>0.08</v>
      </c>
      <c r="Y191" t="s">
        <v>1464</v>
      </c>
      <c r="AA191" t="s">
        <v>1465</v>
      </c>
    </row>
    <row r="192" spans="1:27" ht="14.25">
      <c r="A192" s="1" t="s">
        <v>2498</v>
      </c>
      <c r="B192" t="s">
        <v>2499</v>
      </c>
      <c r="C192" t="s">
        <v>2500</v>
      </c>
      <c r="D192" t="s">
        <v>769</v>
      </c>
      <c r="E192" t="s">
        <v>770</v>
      </c>
      <c r="F192" s="2">
        <v>38007</v>
      </c>
      <c r="G192" s="10">
        <f t="shared" si="2"/>
        <v>2004</v>
      </c>
      <c r="I192" t="s">
        <v>2507</v>
      </c>
      <c r="J192">
        <v>13.31</v>
      </c>
      <c r="K192" t="s">
        <v>1457</v>
      </c>
      <c r="L192">
        <v>11</v>
      </c>
      <c r="M192" t="s">
        <v>1458</v>
      </c>
      <c r="O192" t="s">
        <v>877</v>
      </c>
      <c r="P192" t="s">
        <v>1461</v>
      </c>
      <c r="Q192" t="s">
        <v>2508</v>
      </c>
      <c r="R192">
        <v>0.08</v>
      </c>
      <c r="S192" t="s">
        <v>1464</v>
      </c>
      <c r="X192">
        <v>0.08</v>
      </c>
      <c r="Y192" t="s">
        <v>1464</v>
      </c>
      <c r="AA192" t="s">
        <v>1465</v>
      </c>
    </row>
    <row r="193" spans="1:27" ht="14.25">
      <c r="A193" s="1" t="s">
        <v>2498</v>
      </c>
      <c r="B193" t="s">
        <v>2499</v>
      </c>
      <c r="C193" t="s">
        <v>2500</v>
      </c>
      <c r="D193" t="s">
        <v>769</v>
      </c>
      <c r="E193" t="s">
        <v>770</v>
      </c>
      <c r="F193" s="2">
        <v>38007</v>
      </c>
      <c r="G193" s="10">
        <f t="shared" si="2"/>
        <v>2004</v>
      </c>
      <c r="I193" t="s">
        <v>2509</v>
      </c>
      <c r="J193">
        <v>13.31</v>
      </c>
      <c r="K193" t="s">
        <v>1457</v>
      </c>
      <c r="L193">
        <v>34</v>
      </c>
      <c r="M193" t="s">
        <v>1458</v>
      </c>
      <c r="O193" t="s">
        <v>877</v>
      </c>
      <c r="P193" t="s">
        <v>1461</v>
      </c>
      <c r="Q193" t="s">
        <v>2503</v>
      </c>
      <c r="R193">
        <v>0.08</v>
      </c>
      <c r="S193" t="s">
        <v>1464</v>
      </c>
      <c r="X193">
        <v>0.08</v>
      </c>
      <c r="Y193" t="s">
        <v>1464</v>
      </c>
      <c r="AA193" t="s">
        <v>1465</v>
      </c>
    </row>
    <row r="194" spans="1:27" ht="14.25">
      <c r="A194" s="1" t="s">
        <v>2510</v>
      </c>
      <c r="B194" t="s">
        <v>2511</v>
      </c>
      <c r="C194" t="s">
        <v>2511</v>
      </c>
      <c r="D194" t="s">
        <v>1229</v>
      </c>
      <c r="E194" t="s">
        <v>1230</v>
      </c>
      <c r="F194" s="2">
        <v>38069</v>
      </c>
      <c r="G194" s="10">
        <f t="shared" si="2"/>
        <v>2004</v>
      </c>
      <c r="H194" t="s">
        <v>2333</v>
      </c>
      <c r="I194" t="s">
        <v>1239</v>
      </c>
      <c r="J194">
        <v>13.31</v>
      </c>
      <c r="K194" t="s">
        <v>1457</v>
      </c>
      <c r="L194">
        <v>50</v>
      </c>
      <c r="M194" t="s">
        <v>1458</v>
      </c>
      <c r="N194" t="s">
        <v>2512</v>
      </c>
      <c r="O194" t="s">
        <v>877</v>
      </c>
      <c r="P194" t="s">
        <v>1461</v>
      </c>
      <c r="Q194" t="s">
        <v>2513</v>
      </c>
      <c r="R194">
        <v>4.5</v>
      </c>
      <c r="S194" t="s">
        <v>1503</v>
      </c>
      <c r="U194">
        <v>0.09</v>
      </c>
      <c r="V194" t="s">
        <v>1464</v>
      </c>
      <c r="X194">
        <v>0.09</v>
      </c>
      <c r="Y194" t="s">
        <v>1464</v>
      </c>
      <c r="AA194" t="s">
        <v>1465</v>
      </c>
    </row>
    <row r="195" spans="1:27" ht="14.25">
      <c r="A195" s="1" t="s">
        <v>2514</v>
      </c>
      <c r="B195" t="s">
        <v>2515</v>
      </c>
      <c r="C195" t="s">
        <v>2516</v>
      </c>
      <c r="D195" t="s">
        <v>1429</v>
      </c>
      <c r="E195" t="s">
        <v>1430</v>
      </c>
      <c r="F195" s="2">
        <v>38121</v>
      </c>
      <c r="G195" s="10">
        <f aca="true" t="shared" si="3" ref="G195:G258">YEAR(F195)</f>
        <v>2004</v>
      </c>
      <c r="H195" t="s">
        <v>2517</v>
      </c>
      <c r="I195" t="s">
        <v>1204</v>
      </c>
      <c r="J195">
        <v>13.31</v>
      </c>
      <c r="K195" t="s">
        <v>1457</v>
      </c>
      <c r="L195">
        <v>60</v>
      </c>
      <c r="M195" t="s">
        <v>1458</v>
      </c>
      <c r="O195" t="s">
        <v>877</v>
      </c>
      <c r="P195" t="s">
        <v>1461</v>
      </c>
      <c r="Q195" t="s">
        <v>2518</v>
      </c>
      <c r="R195">
        <v>0.08</v>
      </c>
      <c r="S195" t="s">
        <v>1464</v>
      </c>
      <c r="U195">
        <v>4.8</v>
      </c>
      <c r="V195" t="s">
        <v>1503</v>
      </c>
      <c r="X195">
        <v>0.08</v>
      </c>
      <c r="Y195" t="s">
        <v>1464</v>
      </c>
      <c r="AA195" t="s">
        <v>1465</v>
      </c>
    </row>
    <row r="196" spans="1:27" ht="14.25">
      <c r="A196" s="1" t="s">
        <v>2519</v>
      </c>
      <c r="B196" t="s">
        <v>2520</v>
      </c>
      <c r="C196" t="s">
        <v>2521</v>
      </c>
      <c r="D196" t="s">
        <v>2522</v>
      </c>
      <c r="E196" t="s">
        <v>2523</v>
      </c>
      <c r="F196" s="2">
        <v>38147</v>
      </c>
      <c r="G196" s="10">
        <f t="shared" si="3"/>
        <v>2004</v>
      </c>
      <c r="H196" t="s">
        <v>2524</v>
      </c>
      <c r="I196" t="s">
        <v>2525</v>
      </c>
      <c r="J196">
        <v>13.31</v>
      </c>
      <c r="K196" t="s">
        <v>1457</v>
      </c>
      <c r="L196">
        <v>365</v>
      </c>
      <c r="M196" t="s">
        <v>2526</v>
      </c>
      <c r="N196" t="s">
        <v>2527</v>
      </c>
      <c r="O196" t="s">
        <v>877</v>
      </c>
      <c r="P196" t="s">
        <v>1468</v>
      </c>
      <c r="R196">
        <v>3.5</v>
      </c>
      <c r="S196" t="s">
        <v>2528</v>
      </c>
      <c r="U196">
        <v>15.34</v>
      </c>
      <c r="V196" t="s">
        <v>1463</v>
      </c>
      <c r="X196">
        <v>0.09</v>
      </c>
      <c r="Y196" t="s">
        <v>1464</v>
      </c>
      <c r="AA196" t="s">
        <v>1465</v>
      </c>
    </row>
    <row r="197" spans="1:27" ht="14.25">
      <c r="A197" s="1" t="s">
        <v>2529</v>
      </c>
      <c r="B197" t="s">
        <v>2530</v>
      </c>
      <c r="C197" t="s">
        <v>2531</v>
      </c>
      <c r="D197" t="s">
        <v>808</v>
      </c>
      <c r="E197" t="s">
        <v>1320</v>
      </c>
      <c r="F197" s="2">
        <v>38149</v>
      </c>
      <c r="G197" s="10">
        <f t="shared" si="3"/>
        <v>2004</v>
      </c>
      <c r="I197" t="s">
        <v>2532</v>
      </c>
      <c r="J197">
        <v>13.31</v>
      </c>
      <c r="K197" t="s">
        <v>1457</v>
      </c>
      <c r="L197">
        <v>50</v>
      </c>
      <c r="M197" t="s">
        <v>1458</v>
      </c>
      <c r="O197" t="s">
        <v>877</v>
      </c>
      <c r="P197" t="s">
        <v>1461</v>
      </c>
      <c r="Q197" t="s">
        <v>1134</v>
      </c>
      <c r="R197">
        <v>4.2</v>
      </c>
      <c r="S197" t="s">
        <v>1503</v>
      </c>
      <c r="U197">
        <v>18.1</v>
      </c>
      <c r="V197" t="s">
        <v>1463</v>
      </c>
      <c r="X197">
        <v>0.0824</v>
      </c>
      <c r="Y197" t="s">
        <v>1464</v>
      </c>
      <c r="AA197" t="s">
        <v>1465</v>
      </c>
    </row>
    <row r="198" spans="1:27" ht="14.25">
      <c r="A198" s="1" t="s">
        <v>2533</v>
      </c>
      <c r="B198" t="s">
        <v>2534</v>
      </c>
      <c r="C198" t="s">
        <v>2535</v>
      </c>
      <c r="D198" t="s">
        <v>2912</v>
      </c>
      <c r="E198" t="s">
        <v>1880</v>
      </c>
      <c r="F198" s="2">
        <v>38150</v>
      </c>
      <c r="G198" s="10">
        <f t="shared" si="3"/>
        <v>2004</v>
      </c>
      <c r="H198" t="s">
        <v>2536</v>
      </c>
      <c r="I198" t="s">
        <v>1132</v>
      </c>
      <c r="J198">
        <v>13.31</v>
      </c>
      <c r="K198" t="s">
        <v>1457</v>
      </c>
      <c r="L198">
        <v>45</v>
      </c>
      <c r="M198" t="s">
        <v>1458</v>
      </c>
      <c r="N198" t="s">
        <v>2537</v>
      </c>
      <c r="O198" t="s">
        <v>877</v>
      </c>
      <c r="P198" t="s">
        <v>1461</v>
      </c>
      <c r="Q198" t="s">
        <v>906</v>
      </c>
      <c r="R198">
        <v>0.037</v>
      </c>
      <c r="S198" t="s">
        <v>1464</v>
      </c>
      <c r="T198" t="s">
        <v>2538</v>
      </c>
      <c r="X198">
        <v>0.037</v>
      </c>
      <c r="Y198" t="s">
        <v>1464</v>
      </c>
      <c r="AA198" t="s">
        <v>1465</v>
      </c>
    </row>
    <row r="199" spans="1:27" ht="14.25">
      <c r="A199" s="1" t="s">
        <v>2913</v>
      </c>
      <c r="B199" t="s">
        <v>2914</v>
      </c>
      <c r="C199" t="s">
        <v>2915</v>
      </c>
      <c r="D199" t="s">
        <v>769</v>
      </c>
      <c r="E199" t="s">
        <v>770</v>
      </c>
      <c r="F199" s="2">
        <v>38155</v>
      </c>
      <c r="G199" s="10">
        <f t="shared" si="3"/>
        <v>2004</v>
      </c>
      <c r="H199" t="s">
        <v>2916</v>
      </c>
      <c r="I199" t="s">
        <v>2539</v>
      </c>
      <c r="J199">
        <v>13.31</v>
      </c>
      <c r="K199" t="s">
        <v>1457</v>
      </c>
      <c r="L199">
        <v>32</v>
      </c>
      <c r="M199" t="s">
        <v>1458</v>
      </c>
      <c r="N199" t="s">
        <v>2540</v>
      </c>
      <c r="O199" t="s">
        <v>877</v>
      </c>
      <c r="P199" t="s">
        <v>1461</v>
      </c>
      <c r="Q199" t="s">
        <v>2541</v>
      </c>
      <c r="R199">
        <v>2.7</v>
      </c>
      <c r="S199" t="s">
        <v>1503</v>
      </c>
      <c r="X199">
        <v>0.084</v>
      </c>
      <c r="Y199" t="s">
        <v>1464</v>
      </c>
      <c r="Z199" t="s">
        <v>2910</v>
      </c>
      <c r="AA199" t="s">
        <v>1465</v>
      </c>
    </row>
    <row r="200" spans="1:27" ht="14.25">
      <c r="A200" s="1" t="s">
        <v>2913</v>
      </c>
      <c r="B200" t="s">
        <v>2914</v>
      </c>
      <c r="C200" t="s">
        <v>2915</v>
      </c>
      <c r="D200" t="s">
        <v>769</v>
      </c>
      <c r="E200" t="s">
        <v>770</v>
      </c>
      <c r="F200" s="2">
        <v>38155</v>
      </c>
      <c r="G200" s="10">
        <f t="shared" si="3"/>
        <v>2004</v>
      </c>
      <c r="H200" t="s">
        <v>2916</v>
      </c>
      <c r="I200" t="s">
        <v>2542</v>
      </c>
      <c r="J200">
        <v>13.31</v>
      </c>
      <c r="K200" t="s">
        <v>1457</v>
      </c>
      <c r="L200">
        <v>32</v>
      </c>
      <c r="M200" t="s">
        <v>1458</v>
      </c>
      <c r="N200" t="s">
        <v>2543</v>
      </c>
      <c r="O200" t="s">
        <v>877</v>
      </c>
      <c r="P200" t="s">
        <v>1461</v>
      </c>
      <c r="Q200" t="s">
        <v>2541</v>
      </c>
      <c r="R200">
        <v>2.7</v>
      </c>
      <c r="S200" t="s">
        <v>1503</v>
      </c>
      <c r="X200">
        <v>0.084</v>
      </c>
      <c r="Y200" t="s">
        <v>1464</v>
      </c>
      <c r="Z200" t="s">
        <v>2910</v>
      </c>
      <c r="AA200" t="s">
        <v>1465</v>
      </c>
    </row>
    <row r="201" spans="1:27" ht="14.25">
      <c r="A201" s="1" t="s">
        <v>597</v>
      </c>
      <c r="B201" t="s">
        <v>598</v>
      </c>
      <c r="C201" t="s">
        <v>599</v>
      </c>
      <c r="D201" t="s">
        <v>600</v>
      </c>
      <c r="E201" t="s">
        <v>601</v>
      </c>
      <c r="F201" s="2">
        <v>38160</v>
      </c>
      <c r="G201" s="10">
        <f t="shared" si="3"/>
        <v>2004</v>
      </c>
      <c r="I201" t="s">
        <v>2544</v>
      </c>
      <c r="J201">
        <v>13.31</v>
      </c>
      <c r="K201" t="s">
        <v>1457</v>
      </c>
      <c r="L201">
        <v>143</v>
      </c>
      <c r="M201" t="s">
        <v>1458</v>
      </c>
      <c r="O201" t="s">
        <v>877</v>
      </c>
      <c r="P201" t="s">
        <v>1468</v>
      </c>
      <c r="R201">
        <v>0.066</v>
      </c>
      <c r="S201" t="s">
        <v>1464</v>
      </c>
      <c r="X201">
        <v>0.066</v>
      </c>
      <c r="Y201" t="s">
        <v>1464</v>
      </c>
      <c r="AA201" t="s">
        <v>1465</v>
      </c>
    </row>
    <row r="202" spans="1:27" ht="14.25">
      <c r="A202" s="1" t="s">
        <v>597</v>
      </c>
      <c r="B202" t="s">
        <v>598</v>
      </c>
      <c r="C202" t="s">
        <v>599</v>
      </c>
      <c r="D202" t="s">
        <v>600</v>
      </c>
      <c r="E202" t="s">
        <v>601</v>
      </c>
      <c r="F202" s="2">
        <v>38160</v>
      </c>
      <c r="G202" s="10">
        <f t="shared" si="3"/>
        <v>2004</v>
      </c>
      <c r="I202" t="s">
        <v>2545</v>
      </c>
      <c r="J202">
        <v>13.31</v>
      </c>
      <c r="K202" t="s">
        <v>1457</v>
      </c>
      <c r="L202">
        <v>6.8</v>
      </c>
      <c r="M202" t="s">
        <v>1458</v>
      </c>
      <c r="O202" t="s">
        <v>877</v>
      </c>
      <c r="P202" t="s">
        <v>1468</v>
      </c>
      <c r="R202">
        <v>0.0084</v>
      </c>
      <c r="S202" t="s">
        <v>1464</v>
      </c>
      <c r="X202">
        <v>0.0084</v>
      </c>
      <c r="Y202" t="s">
        <v>1464</v>
      </c>
      <c r="AA202" t="s">
        <v>1465</v>
      </c>
    </row>
    <row r="203" spans="1:27" ht="14.25">
      <c r="A203" s="1" t="s">
        <v>933</v>
      </c>
      <c r="B203" t="s">
        <v>934</v>
      </c>
      <c r="C203" t="s">
        <v>935</v>
      </c>
      <c r="D203" t="s">
        <v>577</v>
      </c>
      <c r="E203" t="s">
        <v>578</v>
      </c>
      <c r="F203" s="2">
        <v>38183</v>
      </c>
      <c r="G203" s="10">
        <f t="shared" si="3"/>
        <v>2004</v>
      </c>
      <c r="H203" t="s">
        <v>936</v>
      </c>
      <c r="I203" t="s">
        <v>2546</v>
      </c>
      <c r="J203">
        <v>13.31</v>
      </c>
      <c r="K203" t="s">
        <v>1457</v>
      </c>
      <c r="L203">
        <v>40</v>
      </c>
      <c r="M203" t="s">
        <v>1458</v>
      </c>
      <c r="N203" t="s">
        <v>938</v>
      </c>
      <c r="O203" t="s">
        <v>877</v>
      </c>
      <c r="P203" t="s">
        <v>1461</v>
      </c>
      <c r="Q203" t="s">
        <v>939</v>
      </c>
      <c r="R203">
        <v>0.084</v>
      </c>
      <c r="S203" t="s">
        <v>1464</v>
      </c>
      <c r="T203" t="s">
        <v>940</v>
      </c>
      <c r="X203">
        <v>0.084</v>
      </c>
      <c r="Y203" t="s">
        <v>1464</v>
      </c>
      <c r="AA203" t="s">
        <v>1465</v>
      </c>
    </row>
    <row r="204" spans="1:27" ht="14.25">
      <c r="A204" s="1" t="s">
        <v>2547</v>
      </c>
      <c r="B204" t="s">
        <v>2548</v>
      </c>
      <c r="C204" t="s">
        <v>2549</v>
      </c>
      <c r="D204" t="s">
        <v>808</v>
      </c>
      <c r="E204" t="s">
        <v>1320</v>
      </c>
      <c r="F204" s="2">
        <v>38190</v>
      </c>
      <c r="G204" s="10">
        <f t="shared" si="3"/>
        <v>2004</v>
      </c>
      <c r="H204" t="s">
        <v>2550</v>
      </c>
      <c r="I204" t="s">
        <v>2134</v>
      </c>
      <c r="J204">
        <v>13.31</v>
      </c>
      <c r="K204" t="s">
        <v>1457</v>
      </c>
      <c r="L204">
        <v>22</v>
      </c>
      <c r="M204" t="s">
        <v>1458</v>
      </c>
      <c r="N204" t="s">
        <v>2551</v>
      </c>
      <c r="O204" t="s">
        <v>877</v>
      </c>
      <c r="P204" t="s">
        <v>1461</v>
      </c>
      <c r="Q204" t="s">
        <v>1134</v>
      </c>
      <c r="R204">
        <v>0.84</v>
      </c>
      <c r="S204" t="s">
        <v>1464</v>
      </c>
      <c r="X204">
        <v>0.84</v>
      </c>
      <c r="Y204" t="s">
        <v>1464</v>
      </c>
      <c r="AA204" t="s">
        <v>1465</v>
      </c>
    </row>
    <row r="205" spans="1:27" ht="14.25">
      <c r="A205" s="1" t="s">
        <v>2552</v>
      </c>
      <c r="B205" t="s">
        <v>767</v>
      </c>
      <c r="C205" t="s">
        <v>2553</v>
      </c>
      <c r="D205" t="s">
        <v>769</v>
      </c>
      <c r="E205" t="s">
        <v>770</v>
      </c>
      <c r="F205" s="2">
        <v>38226</v>
      </c>
      <c r="G205" s="10">
        <f t="shared" si="3"/>
        <v>2004</v>
      </c>
      <c r="H205" t="s">
        <v>2554</v>
      </c>
      <c r="I205" t="s">
        <v>2555</v>
      </c>
      <c r="J205">
        <v>13.31</v>
      </c>
      <c r="K205" t="s">
        <v>1457</v>
      </c>
      <c r="L205">
        <v>46.2</v>
      </c>
      <c r="M205" t="s">
        <v>1458</v>
      </c>
      <c r="N205" t="s">
        <v>2556</v>
      </c>
      <c r="O205" t="s">
        <v>877</v>
      </c>
      <c r="P205" t="s">
        <v>1461</v>
      </c>
      <c r="Q205" t="s">
        <v>2557</v>
      </c>
      <c r="R205">
        <v>1.67</v>
      </c>
      <c r="S205" t="s">
        <v>1503</v>
      </c>
      <c r="X205">
        <v>0.036</v>
      </c>
      <c r="Y205" t="s">
        <v>1464</v>
      </c>
      <c r="AA205" t="s">
        <v>2558</v>
      </c>
    </row>
    <row r="206" spans="1:27" ht="14.25">
      <c r="A206" s="1" t="s">
        <v>2559</v>
      </c>
      <c r="B206" t="s">
        <v>2560</v>
      </c>
      <c r="C206" t="s">
        <v>2561</v>
      </c>
      <c r="D206" t="s">
        <v>769</v>
      </c>
      <c r="E206" t="s">
        <v>770</v>
      </c>
      <c r="F206" s="2">
        <v>38273</v>
      </c>
      <c r="G206" s="10">
        <f t="shared" si="3"/>
        <v>2004</v>
      </c>
      <c r="H206" t="s">
        <v>2049</v>
      </c>
      <c r="I206" t="s">
        <v>2562</v>
      </c>
      <c r="J206">
        <v>13.31</v>
      </c>
      <c r="K206" t="s">
        <v>1457</v>
      </c>
      <c r="L206">
        <v>97.1</v>
      </c>
      <c r="M206" t="s">
        <v>1458</v>
      </c>
      <c r="O206" t="s">
        <v>877</v>
      </c>
      <c r="P206" t="s">
        <v>1461</v>
      </c>
      <c r="Q206" t="s">
        <v>2563</v>
      </c>
      <c r="R206">
        <v>7.77</v>
      </c>
      <c r="S206" t="s">
        <v>1503</v>
      </c>
      <c r="X206">
        <v>0.08</v>
      </c>
      <c r="Y206" t="s">
        <v>1464</v>
      </c>
      <c r="Z206" t="s">
        <v>566</v>
      </c>
      <c r="AA206" t="s">
        <v>1465</v>
      </c>
    </row>
    <row r="207" spans="1:27" ht="14.25">
      <c r="A207" s="1" t="s">
        <v>2559</v>
      </c>
      <c r="B207" t="s">
        <v>2560</v>
      </c>
      <c r="C207" t="s">
        <v>2561</v>
      </c>
      <c r="D207" t="s">
        <v>769</v>
      </c>
      <c r="E207" t="s">
        <v>770</v>
      </c>
      <c r="F207" s="2">
        <v>38273</v>
      </c>
      <c r="G207" s="10">
        <f t="shared" si="3"/>
        <v>2004</v>
      </c>
      <c r="H207" t="s">
        <v>2049</v>
      </c>
      <c r="I207" t="s">
        <v>2564</v>
      </c>
      <c r="J207">
        <v>13.31</v>
      </c>
      <c r="K207" t="s">
        <v>1457</v>
      </c>
      <c r="L207">
        <v>10</v>
      </c>
      <c r="M207" t="s">
        <v>1458</v>
      </c>
      <c r="N207" t="s">
        <v>2565</v>
      </c>
      <c r="O207" t="s">
        <v>877</v>
      </c>
      <c r="P207" t="s">
        <v>1461</v>
      </c>
      <c r="Q207" t="s">
        <v>2566</v>
      </c>
      <c r="R207">
        <v>0.47</v>
      </c>
      <c r="S207" t="s">
        <v>1503</v>
      </c>
      <c r="X207">
        <v>0.047</v>
      </c>
      <c r="Y207" t="s">
        <v>1464</v>
      </c>
      <c r="Z207" t="s">
        <v>566</v>
      </c>
      <c r="AA207" t="s">
        <v>1465</v>
      </c>
    </row>
    <row r="208" spans="1:27" ht="14.25">
      <c r="A208" s="1" t="s">
        <v>766</v>
      </c>
      <c r="B208" t="s">
        <v>767</v>
      </c>
      <c r="C208" t="s">
        <v>768</v>
      </c>
      <c r="D208" t="s">
        <v>769</v>
      </c>
      <c r="E208" t="s">
        <v>770</v>
      </c>
      <c r="F208" s="2">
        <v>38279</v>
      </c>
      <c r="G208" s="10">
        <f t="shared" si="3"/>
        <v>2004</v>
      </c>
      <c r="H208" t="s">
        <v>771</v>
      </c>
      <c r="I208" t="s">
        <v>2567</v>
      </c>
      <c r="J208">
        <v>13.31</v>
      </c>
      <c r="K208" t="s">
        <v>1457</v>
      </c>
      <c r="L208">
        <v>0.75</v>
      </c>
      <c r="M208" t="s">
        <v>1458</v>
      </c>
      <c r="N208" t="s">
        <v>2568</v>
      </c>
      <c r="O208" t="s">
        <v>877</v>
      </c>
      <c r="P208" t="s">
        <v>1461</v>
      </c>
      <c r="Q208" t="s">
        <v>1457</v>
      </c>
      <c r="R208">
        <v>0.06</v>
      </c>
      <c r="S208" t="s">
        <v>1503</v>
      </c>
      <c r="Z208" t="s">
        <v>586</v>
      </c>
      <c r="AA208" t="s">
        <v>2569</v>
      </c>
    </row>
    <row r="209" spans="1:27" ht="14.25">
      <c r="A209" s="1" t="s">
        <v>2570</v>
      </c>
      <c r="B209" t="s">
        <v>2571</v>
      </c>
      <c r="C209" t="s">
        <v>2571</v>
      </c>
      <c r="D209" t="s">
        <v>1429</v>
      </c>
      <c r="E209" t="s">
        <v>1430</v>
      </c>
      <c r="F209" s="2">
        <v>38296</v>
      </c>
      <c r="G209" s="10">
        <f t="shared" si="3"/>
        <v>2004</v>
      </c>
      <c r="H209" t="s">
        <v>2572</v>
      </c>
      <c r="I209" t="s">
        <v>2573</v>
      </c>
      <c r="J209">
        <v>13.31</v>
      </c>
      <c r="K209" t="s">
        <v>1457</v>
      </c>
      <c r="L209">
        <v>8.8</v>
      </c>
      <c r="M209" t="s">
        <v>1458</v>
      </c>
      <c r="N209" t="s">
        <v>2574</v>
      </c>
      <c r="O209" t="s">
        <v>877</v>
      </c>
      <c r="P209" t="s">
        <v>1461</v>
      </c>
      <c r="Q209" t="s">
        <v>2575</v>
      </c>
      <c r="R209">
        <v>0.41</v>
      </c>
      <c r="S209" t="s">
        <v>2576</v>
      </c>
      <c r="T209" t="s">
        <v>2577</v>
      </c>
      <c r="U209">
        <v>3.2</v>
      </c>
      <c r="V209" t="s">
        <v>1463</v>
      </c>
      <c r="W209" t="s">
        <v>2578</v>
      </c>
      <c r="AA209" t="s">
        <v>2579</v>
      </c>
    </row>
    <row r="210" spans="1:27" ht="14.25">
      <c r="A210" s="1" t="s">
        <v>2580</v>
      </c>
      <c r="B210" t="s">
        <v>2581</v>
      </c>
      <c r="C210" t="s">
        <v>2582</v>
      </c>
      <c r="D210" t="s">
        <v>614</v>
      </c>
      <c r="E210" t="s">
        <v>615</v>
      </c>
      <c r="F210" s="2">
        <v>38322</v>
      </c>
      <c r="G210" s="10">
        <f t="shared" si="3"/>
        <v>2004</v>
      </c>
      <c r="H210" t="s">
        <v>2583</v>
      </c>
      <c r="I210" t="s">
        <v>1204</v>
      </c>
      <c r="J210">
        <v>13.31</v>
      </c>
      <c r="K210" t="s">
        <v>1457</v>
      </c>
      <c r="L210">
        <v>38</v>
      </c>
      <c r="M210" t="s">
        <v>1458</v>
      </c>
      <c r="O210" t="s">
        <v>877</v>
      </c>
      <c r="P210" t="s">
        <v>1468</v>
      </c>
      <c r="R210">
        <v>0.08</v>
      </c>
      <c r="S210" t="s">
        <v>1464</v>
      </c>
      <c r="T210" t="s">
        <v>2584</v>
      </c>
      <c r="X210">
        <v>0.08</v>
      </c>
      <c r="Y210" t="s">
        <v>1464</v>
      </c>
      <c r="AA210" t="s">
        <v>1465</v>
      </c>
    </row>
    <row r="211" spans="1:27" ht="14.25">
      <c r="A211" s="1" t="s">
        <v>2585</v>
      </c>
      <c r="B211" t="s">
        <v>2586</v>
      </c>
      <c r="C211" t="s">
        <v>2587</v>
      </c>
      <c r="D211" t="s">
        <v>909</v>
      </c>
      <c r="E211" t="s">
        <v>591</v>
      </c>
      <c r="F211" s="2">
        <v>38349</v>
      </c>
      <c r="G211" s="10">
        <f t="shared" si="3"/>
        <v>2004</v>
      </c>
      <c r="H211" t="s">
        <v>2588</v>
      </c>
      <c r="I211" t="s">
        <v>2589</v>
      </c>
      <c r="J211">
        <v>13.31</v>
      </c>
      <c r="K211" t="s">
        <v>1457</v>
      </c>
      <c r="L211">
        <v>30.6</v>
      </c>
      <c r="M211" t="s">
        <v>1458</v>
      </c>
      <c r="N211" t="s">
        <v>2590</v>
      </c>
      <c r="O211" t="s">
        <v>877</v>
      </c>
      <c r="P211" t="s">
        <v>1468</v>
      </c>
      <c r="R211">
        <v>1.13</v>
      </c>
      <c r="S211" t="s">
        <v>1503</v>
      </c>
      <c r="T211" t="s">
        <v>2591</v>
      </c>
      <c r="U211">
        <v>1.69</v>
      </c>
      <c r="V211" t="s">
        <v>2480</v>
      </c>
      <c r="W211" t="s">
        <v>2591</v>
      </c>
      <c r="X211">
        <v>0.037</v>
      </c>
      <c r="Y211" t="s">
        <v>1464</v>
      </c>
      <c r="AA211" t="s">
        <v>2592</v>
      </c>
    </row>
    <row r="212" spans="1:27" ht="14.25">
      <c r="A212" s="1" t="s">
        <v>635</v>
      </c>
      <c r="B212" t="s">
        <v>636</v>
      </c>
      <c r="C212" t="s">
        <v>637</v>
      </c>
      <c r="D212" t="s">
        <v>638</v>
      </c>
      <c r="E212" t="s">
        <v>639</v>
      </c>
      <c r="F212" s="2">
        <v>38462</v>
      </c>
      <c r="G212" s="10">
        <f t="shared" si="3"/>
        <v>2005</v>
      </c>
      <c r="H212" t="s">
        <v>640</v>
      </c>
      <c r="I212" t="s">
        <v>2593</v>
      </c>
      <c r="J212">
        <v>13.31</v>
      </c>
      <c r="K212" t="s">
        <v>1457</v>
      </c>
      <c r="L212">
        <v>13</v>
      </c>
      <c r="M212" t="s">
        <v>1458</v>
      </c>
      <c r="N212" t="s">
        <v>2594</v>
      </c>
      <c r="O212" t="s">
        <v>877</v>
      </c>
      <c r="P212" t="s">
        <v>1461</v>
      </c>
      <c r="Q212" t="s">
        <v>906</v>
      </c>
      <c r="R212">
        <v>70</v>
      </c>
      <c r="S212" t="s">
        <v>1141</v>
      </c>
      <c r="T212" t="s">
        <v>2595</v>
      </c>
      <c r="U212">
        <v>1.1</v>
      </c>
      <c r="V212" t="s">
        <v>1503</v>
      </c>
      <c r="W212" t="s">
        <v>2596</v>
      </c>
      <c r="X212">
        <v>0.085</v>
      </c>
      <c r="Y212" t="s">
        <v>1464</v>
      </c>
      <c r="Z212" t="s">
        <v>1482</v>
      </c>
      <c r="AA212" t="s">
        <v>1465</v>
      </c>
    </row>
    <row r="213" spans="1:27" ht="14.25">
      <c r="A213" s="1" t="s">
        <v>667</v>
      </c>
      <c r="B213" t="s">
        <v>668</v>
      </c>
      <c r="C213" t="s">
        <v>669</v>
      </c>
      <c r="D213" t="s">
        <v>1510</v>
      </c>
      <c r="E213" t="s">
        <v>1511</v>
      </c>
      <c r="F213" s="2">
        <v>38509</v>
      </c>
      <c r="G213" s="10">
        <f t="shared" si="3"/>
        <v>2005</v>
      </c>
      <c r="H213" t="s">
        <v>670</v>
      </c>
      <c r="I213" t="s">
        <v>2597</v>
      </c>
      <c r="J213">
        <v>13.31</v>
      </c>
      <c r="L213">
        <v>19</v>
      </c>
      <c r="M213" t="s">
        <v>1458</v>
      </c>
      <c r="O213" t="s">
        <v>877</v>
      </c>
      <c r="P213" t="s">
        <v>1461</v>
      </c>
      <c r="Q213" t="s">
        <v>906</v>
      </c>
      <c r="R213">
        <v>1.52</v>
      </c>
      <c r="S213" t="s">
        <v>1503</v>
      </c>
      <c r="T213" t="s">
        <v>1559</v>
      </c>
      <c r="U213">
        <v>0.57</v>
      </c>
      <c r="V213" t="s">
        <v>1463</v>
      </c>
      <c r="W213" t="s">
        <v>2598</v>
      </c>
      <c r="X213">
        <v>0.08</v>
      </c>
      <c r="Y213" t="s">
        <v>1464</v>
      </c>
      <c r="Z213" t="s">
        <v>685</v>
      </c>
      <c r="AA213" t="s">
        <v>2599</v>
      </c>
    </row>
    <row r="214" spans="1:27" ht="14.25">
      <c r="A214" s="1" t="s">
        <v>2600</v>
      </c>
      <c r="B214" t="s">
        <v>2601</v>
      </c>
      <c r="C214" t="s">
        <v>2602</v>
      </c>
      <c r="D214" t="s">
        <v>1510</v>
      </c>
      <c r="E214" t="s">
        <v>1511</v>
      </c>
      <c r="F214" s="2">
        <v>38516</v>
      </c>
      <c r="G214" s="10">
        <f t="shared" si="3"/>
        <v>2005</v>
      </c>
      <c r="H214" t="s">
        <v>2603</v>
      </c>
      <c r="I214" t="s">
        <v>2604</v>
      </c>
      <c r="J214">
        <v>13.31</v>
      </c>
      <c r="K214" t="s">
        <v>1457</v>
      </c>
      <c r="L214">
        <v>66.5</v>
      </c>
      <c r="M214" t="s">
        <v>1458</v>
      </c>
      <c r="N214" t="s">
        <v>2605</v>
      </c>
      <c r="O214" t="s">
        <v>877</v>
      </c>
      <c r="P214" t="s">
        <v>1461</v>
      </c>
      <c r="Q214" t="s">
        <v>2606</v>
      </c>
      <c r="R214">
        <v>6.57</v>
      </c>
      <c r="S214" t="s">
        <v>1503</v>
      </c>
      <c r="T214" t="s">
        <v>1517</v>
      </c>
      <c r="X214">
        <v>0.099</v>
      </c>
      <c r="Y214" t="s">
        <v>1464</v>
      </c>
      <c r="Z214" t="s">
        <v>984</v>
      </c>
      <c r="AA214" t="s">
        <v>1465</v>
      </c>
    </row>
    <row r="215" spans="1:27" ht="14.25">
      <c r="A215" s="1" t="s">
        <v>1409</v>
      </c>
      <c r="B215" t="s">
        <v>1410</v>
      </c>
      <c r="C215" t="s">
        <v>1411</v>
      </c>
      <c r="D215" t="s">
        <v>1510</v>
      </c>
      <c r="E215" t="s">
        <v>1511</v>
      </c>
      <c r="F215" s="2">
        <v>38560</v>
      </c>
      <c r="G215" s="10">
        <f t="shared" si="3"/>
        <v>2005</v>
      </c>
      <c r="H215" t="s">
        <v>1412</v>
      </c>
      <c r="I215" t="s">
        <v>2607</v>
      </c>
      <c r="J215">
        <v>13.31</v>
      </c>
      <c r="L215">
        <v>90</v>
      </c>
      <c r="M215" t="s">
        <v>1435</v>
      </c>
      <c r="O215" t="s">
        <v>877</v>
      </c>
      <c r="P215" t="s">
        <v>1461</v>
      </c>
      <c r="Q215" t="s">
        <v>2608</v>
      </c>
      <c r="R215">
        <v>0.046</v>
      </c>
      <c r="S215" t="s">
        <v>1464</v>
      </c>
      <c r="X215">
        <v>0.046</v>
      </c>
      <c r="Y215" t="s">
        <v>1464</v>
      </c>
      <c r="Z215" t="s">
        <v>1836</v>
      </c>
      <c r="AA215" t="s">
        <v>1465</v>
      </c>
    </row>
    <row r="216" spans="1:27" ht="14.25">
      <c r="A216" s="1" t="s">
        <v>2609</v>
      </c>
      <c r="B216" t="s">
        <v>2610</v>
      </c>
      <c r="C216" t="s">
        <v>2611</v>
      </c>
      <c r="D216" t="s">
        <v>2155</v>
      </c>
      <c r="E216" t="s">
        <v>2612</v>
      </c>
      <c r="F216" s="2">
        <v>38576</v>
      </c>
      <c r="G216" s="10">
        <f t="shared" si="3"/>
        <v>2005</v>
      </c>
      <c r="H216" t="s">
        <v>2613</v>
      </c>
      <c r="I216" t="s">
        <v>2614</v>
      </c>
      <c r="J216">
        <v>13.31</v>
      </c>
      <c r="K216" t="s">
        <v>1457</v>
      </c>
      <c r="N216" t="s">
        <v>2615</v>
      </c>
      <c r="O216" t="s">
        <v>877</v>
      </c>
      <c r="P216" t="s">
        <v>1461</v>
      </c>
      <c r="Q216" t="s">
        <v>2616</v>
      </c>
      <c r="R216">
        <v>0.03</v>
      </c>
      <c r="S216" t="s">
        <v>1464</v>
      </c>
      <c r="X216">
        <v>0.03</v>
      </c>
      <c r="Y216" t="s">
        <v>1464</v>
      </c>
      <c r="AA216" t="s">
        <v>1465</v>
      </c>
    </row>
    <row r="217" spans="1:27" ht="14.25">
      <c r="A217" s="1" t="s">
        <v>2617</v>
      </c>
      <c r="B217" t="s">
        <v>2618</v>
      </c>
      <c r="C217" t="s">
        <v>2619</v>
      </c>
      <c r="D217" t="s">
        <v>926</v>
      </c>
      <c r="E217" t="s">
        <v>927</v>
      </c>
      <c r="F217" s="2">
        <v>38583</v>
      </c>
      <c r="G217" s="10">
        <f t="shared" si="3"/>
        <v>2005</v>
      </c>
      <c r="H217" t="s">
        <v>2620</v>
      </c>
      <c r="I217" t="s">
        <v>2621</v>
      </c>
      <c r="J217">
        <v>13.31</v>
      </c>
      <c r="K217" t="s">
        <v>1457</v>
      </c>
      <c r="L217">
        <v>34</v>
      </c>
      <c r="M217" t="s">
        <v>1458</v>
      </c>
      <c r="O217" t="s">
        <v>877</v>
      </c>
      <c r="P217" t="s">
        <v>1461</v>
      </c>
      <c r="Q217" t="s">
        <v>1976</v>
      </c>
      <c r="R217">
        <v>0.1</v>
      </c>
      <c r="S217" t="s">
        <v>1464</v>
      </c>
      <c r="X217">
        <v>0.1</v>
      </c>
      <c r="Y217" t="s">
        <v>1464</v>
      </c>
      <c r="Z217" t="s">
        <v>2622</v>
      </c>
      <c r="AA217" t="s">
        <v>2623</v>
      </c>
    </row>
    <row r="218" spans="1:27" ht="14.25">
      <c r="A218" s="1" t="s">
        <v>2617</v>
      </c>
      <c r="B218" t="s">
        <v>2618</v>
      </c>
      <c r="C218" t="s">
        <v>2619</v>
      </c>
      <c r="D218" t="s">
        <v>926</v>
      </c>
      <c r="E218" t="s">
        <v>927</v>
      </c>
      <c r="F218" s="2">
        <v>38583</v>
      </c>
      <c r="G218" s="10">
        <f t="shared" si="3"/>
        <v>2005</v>
      </c>
      <c r="H218" t="s">
        <v>2620</v>
      </c>
      <c r="I218" t="s">
        <v>2624</v>
      </c>
      <c r="J218">
        <v>13.31</v>
      </c>
      <c r="K218" t="s">
        <v>1457</v>
      </c>
      <c r="L218">
        <v>14.87</v>
      </c>
      <c r="M218" t="s">
        <v>1458</v>
      </c>
      <c r="O218" t="s">
        <v>877</v>
      </c>
      <c r="P218" t="s">
        <v>1461</v>
      </c>
      <c r="Q218" t="s">
        <v>1976</v>
      </c>
      <c r="R218">
        <v>0.12</v>
      </c>
      <c r="S218" t="s">
        <v>1464</v>
      </c>
      <c r="X218">
        <v>0.12</v>
      </c>
      <c r="Y218" t="s">
        <v>1464</v>
      </c>
      <c r="Z218" t="s">
        <v>2622</v>
      </c>
      <c r="AA218" t="s">
        <v>2623</v>
      </c>
    </row>
    <row r="219" spans="1:27" ht="14.25">
      <c r="A219" s="1" t="s">
        <v>2617</v>
      </c>
      <c r="B219" t="s">
        <v>2618</v>
      </c>
      <c r="C219" t="s">
        <v>2619</v>
      </c>
      <c r="D219" t="s">
        <v>926</v>
      </c>
      <c r="E219" t="s">
        <v>927</v>
      </c>
      <c r="F219" s="2">
        <v>38583</v>
      </c>
      <c r="G219" s="10">
        <f t="shared" si="3"/>
        <v>2005</v>
      </c>
      <c r="H219" t="s">
        <v>2620</v>
      </c>
      <c r="I219" t="s">
        <v>2625</v>
      </c>
      <c r="J219">
        <v>13.31</v>
      </c>
      <c r="K219" t="s">
        <v>1457</v>
      </c>
      <c r="L219">
        <v>1.34</v>
      </c>
      <c r="M219" t="s">
        <v>1458</v>
      </c>
      <c r="O219" t="s">
        <v>877</v>
      </c>
      <c r="P219" t="s">
        <v>1461</v>
      </c>
      <c r="Q219" t="s">
        <v>1976</v>
      </c>
      <c r="R219">
        <v>0.15</v>
      </c>
      <c r="S219" t="s">
        <v>1464</v>
      </c>
      <c r="X219">
        <v>0.15</v>
      </c>
      <c r="Y219" t="s">
        <v>1464</v>
      </c>
      <c r="Z219" t="s">
        <v>1289</v>
      </c>
      <c r="AA219" t="s">
        <v>2623</v>
      </c>
    </row>
    <row r="220" spans="1:27" ht="14.25">
      <c r="A220" s="1" t="s">
        <v>2626</v>
      </c>
      <c r="B220" t="s">
        <v>2627</v>
      </c>
      <c r="C220" t="s">
        <v>2627</v>
      </c>
      <c r="D220" t="s">
        <v>1299</v>
      </c>
      <c r="E220" t="s">
        <v>2628</v>
      </c>
      <c r="F220" s="2">
        <v>38622</v>
      </c>
      <c r="G220" s="10">
        <f t="shared" si="3"/>
        <v>2005</v>
      </c>
      <c r="I220" t="s">
        <v>2629</v>
      </c>
      <c r="J220">
        <v>13.31</v>
      </c>
      <c r="K220" t="s">
        <v>1457</v>
      </c>
      <c r="L220">
        <v>97</v>
      </c>
      <c r="M220" t="s">
        <v>1458</v>
      </c>
      <c r="N220" t="s">
        <v>2630</v>
      </c>
      <c r="O220" t="s">
        <v>877</v>
      </c>
      <c r="P220" t="s">
        <v>1461</v>
      </c>
      <c r="Q220" t="s">
        <v>2631</v>
      </c>
      <c r="R220">
        <v>50</v>
      </c>
      <c r="S220" t="s">
        <v>1304</v>
      </c>
      <c r="T220" t="s">
        <v>2632</v>
      </c>
      <c r="AA220" t="s">
        <v>1465</v>
      </c>
    </row>
    <row r="221" spans="1:27" ht="14.25">
      <c r="A221" s="1" t="s">
        <v>2633</v>
      </c>
      <c r="B221" t="s">
        <v>2610</v>
      </c>
      <c r="C221" t="s">
        <v>2611</v>
      </c>
      <c r="D221" t="s">
        <v>2155</v>
      </c>
      <c r="E221" t="s">
        <v>2612</v>
      </c>
      <c r="F221" s="2">
        <v>38786</v>
      </c>
      <c r="G221" s="10">
        <f t="shared" si="3"/>
        <v>2006</v>
      </c>
      <c r="H221" t="s">
        <v>2613</v>
      </c>
      <c r="I221" t="s">
        <v>2634</v>
      </c>
      <c r="J221">
        <v>13.31</v>
      </c>
      <c r="K221" t="s">
        <v>1457</v>
      </c>
      <c r="N221" t="s">
        <v>2635</v>
      </c>
      <c r="O221" t="s">
        <v>877</v>
      </c>
      <c r="P221" t="s">
        <v>1461</v>
      </c>
      <c r="Q221" t="s">
        <v>906</v>
      </c>
      <c r="R221">
        <v>143</v>
      </c>
      <c r="S221" t="s">
        <v>1738</v>
      </c>
      <c r="AA221" t="s">
        <v>2636</v>
      </c>
    </row>
    <row r="222" spans="1:27" ht="14.25">
      <c r="A222" s="1" t="s">
        <v>2637</v>
      </c>
      <c r="B222" t="s">
        <v>2638</v>
      </c>
      <c r="C222" t="s">
        <v>2638</v>
      </c>
      <c r="D222" t="s">
        <v>1299</v>
      </c>
      <c r="E222" t="s">
        <v>2639</v>
      </c>
      <c r="F222" s="2">
        <v>38853</v>
      </c>
      <c r="G222" s="10">
        <f t="shared" si="3"/>
        <v>2006</v>
      </c>
      <c r="I222" t="s">
        <v>2640</v>
      </c>
      <c r="J222">
        <v>13.31</v>
      </c>
      <c r="K222" t="s">
        <v>1457</v>
      </c>
      <c r="L222">
        <v>25</v>
      </c>
      <c r="M222" t="s">
        <v>2641</v>
      </c>
      <c r="N222" t="s">
        <v>2642</v>
      </c>
      <c r="O222" t="s">
        <v>877</v>
      </c>
      <c r="P222" t="s">
        <v>582</v>
      </c>
      <c r="Q222" t="s">
        <v>2643</v>
      </c>
      <c r="R222">
        <v>50</v>
      </c>
      <c r="S222" t="s">
        <v>2644</v>
      </c>
      <c r="T222" t="s">
        <v>2645</v>
      </c>
      <c r="AA222" t="s">
        <v>1465</v>
      </c>
    </row>
    <row r="223" spans="1:27" ht="14.25">
      <c r="A223" s="1" t="s">
        <v>2646</v>
      </c>
      <c r="B223" t="s">
        <v>2647</v>
      </c>
      <c r="C223" t="s">
        <v>2648</v>
      </c>
      <c r="D223" t="s">
        <v>1429</v>
      </c>
      <c r="E223" t="s">
        <v>1430</v>
      </c>
      <c r="F223" s="2">
        <v>38853</v>
      </c>
      <c r="G223" s="10">
        <f t="shared" si="3"/>
        <v>2006</v>
      </c>
      <c r="H223" t="s">
        <v>2649</v>
      </c>
      <c r="I223" t="s">
        <v>2650</v>
      </c>
      <c r="J223">
        <v>13.31</v>
      </c>
      <c r="K223" t="s">
        <v>1457</v>
      </c>
      <c r="L223">
        <v>3.85</v>
      </c>
      <c r="M223" t="s">
        <v>1458</v>
      </c>
      <c r="N223" t="s">
        <v>2651</v>
      </c>
      <c r="O223" t="s">
        <v>877</v>
      </c>
      <c r="P223" t="s">
        <v>1461</v>
      </c>
      <c r="Q223" t="s">
        <v>1134</v>
      </c>
      <c r="R223">
        <v>0.083</v>
      </c>
      <c r="S223" t="s">
        <v>1464</v>
      </c>
      <c r="U223">
        <v>1.42</v>
      </c>
      <c r="V223" t="s">
        <v>1463</v>
      </c>
      <c r="AA223" t="s">
        <v>1465</v>
      </c>
    </row>
    <row r="224" spans="1:27" ht="14.25">
      <c r="A224" s="1" t="s">
        <v>2652</v>
      </c>
      <c r="B224" t="s">
        <v>2653</v>
      </c>
      <c r="C224" t="s">
        <v>2654</v>
      </c>
      <c r="D224" t="s">
        <v>1429</v>
      </c>
      <c r="E224" t="s">
        <v>1430</v>
      </c>
      <c r="F224" s="2">
        <v>39086</v>
      </c>
      <c r="G224" s="10">
        <f t="shared" si="3"/>
        <v>2007</v>
      </c>
      <c r="H224" t="s">
        <v>2655</v>
      </c>
      <c r="I224" t="s">
        <v>2656</v>
      </c>
      <c r="J224">
        <v>13.31</v>
      </c>
      <c r="K224" t="s">
        <v>1457</v>
      </c>
      <c r="L224">
        <v>35.4</v>
      </c>
      <c r="M224" t="s">
        <v>1458</v>
      </c>
      <c r="N224" t="s">
        <v>2657</v>
      </c>
      <c r="O224" t="s">
        <v>877</v>
      </c>
      <c r="P224" t="s">
        <v>1461</v>
      </c>
      <c r="Q224" t="s">
        <v>2658</v>
      </c>
      <c r="R224">
        <v>0.036</v>
      </c>
      <c r="S224" t="s">
        <v>1464</v>
      </c>
      <c r="U224">
        <v>49</v>
      </c>
      <c r="V224" t="s">
        <v>1738</v>
      </c>
      <c r="W224" t="s">
        <v>2659</v>
      </c>
      <c r="X224">
        <v>0.036</v>
      </c>
      <c r="Y224" t="s">
        <v>1464</v>
      </c>
      <c r="AA224" t="s">
        <v>2660</v>
      </c>
    </row>
    <row r="225" spans="1:27" ht="14.25">
      <c r="A225" s="1" t="s">
        <v>945</v>
      </c>
      <c r="B225" t="s">
        <v>946</v>
      </c>
      <c r="C225" t="s">
        <v>947</v>
      </c>
      <c r="D225" t="s">
        <v>909</v>
      </c>
      <c r="E225" t="s">
        <v>591</v>
      </c>
      <c r="F225" s="2">
        <v>39205</v>
      </c>
      <c r="G225" s="10">
        <f t="shared" si="3"/>
        <v>2007</v>
      </c>
      <c r="H225" t="s">
        <v>948</v>
      </c>
      <c r="I225" t="s">
        <v>1375</v>
      </c>
      <c r="J225">
        <v>13.31</v>
      </c>
      <c r="K225" t="s">
        <v>1457</v>
      </c>
      <c r="L225">
        <v>20.4</v>
      </c>
      <c r="M225" t="s">
        <v>1458</v>
      </c>
      <c r="N225" t="s">
        <v>2661</v>
      </c>
      <c r="O225" t="s">
        <v>877</v>
      </c>
      <c r="P225" t="s">
        <v>1468</v>
      </c>
      <c r="R225">
        <v>1.7</v>
      </c>
      <c r="S225" t="s">
        <v>1503</v>
      </c>
      <c r="U225">
        <v>7.5</v>
      </c>
      <c r="V225" t="s">
        <v>1463</v>
      </c>
      <c r="X225">
        <v>0.083</v>
      </c>
      <c r="Y225" t="s">
        <v>1464</v>
      </c>
      <c r="AA225" t="s">
        <v>952</v>
      </c>
    </row>
    <row r="226" spans="1:27" ht="14.25">
      <c r="A226" s="1" t="s">
        <v>1764</v>
      </c>
      <c r="B226" t="s">
        <v>1765</v>
      </c>
      <c r="C226" t="s">
        <v>1766</v>
      </c>
      <c r="D226" t="s">
        <v>1229</v>
      </c>
      <c r="E226" t="s">
        <v>1230</v>
      </c>
      <c r="F226" s="2">
        <v>39245</v>
      </c>
      <c r="G226" s="10">
        <f t="shared" si="3"/>
        <v>2007</v>
      </c>
      <c r="H226" t="s">
        <v>1767</v>
      </c>
      <c r="I226" t="s">
        <v>2662</v>
      </c>
      <c r="J226">
        <v>13.31</v>
      </c>
      <c r="K226" t="s">
        <v>1457</v>
      </c>
      <c r="L226">
        <v>98.7</v>
      </c>
      <c r="M226" t="s">
        <v>1458</v>
      </c>
      <c r="O226" t="s">
        <v>877</v>
      </c>
      <c r="P226" t="s">
        <v>1468</v>
      </c>
      <c r="R226">
        <v>0.084</v>
      </c>
      <c r="S226" t="s">
        <v>1464</v>
      </c>
      <c r="U226">
        <v>8.3</v>
      </c>
      <c r="V226" t="s">
        <v>1503</v>
      </c>
      <c r="X226">
        <v>0.084</v>
      </c>
      <c r="Y226" t="s">
        <v>1464</v>
      </c>
      <c r="AA226" t="s">
        <v>1465</v>
      </c>
    </row>
    <row r="227" spans="1:27" ht="14.25">
      <c r="A227" s="1" t="s">
        <v>710</v>
      </c>
      <c r="B227" t="s">
        <v>711</v>
      </c>
      <c r="C227" t="s">
        <v>712</v>
      </c>
      <c r="D227" t="s">
        <v>713</v>
      </c>
      <c r="E227" t="s">
        <v>714</v>
      </c>
      <c r="F227" s="2">
        <v>39262</v>
      </c>
      <c r="G227" s="10">
        <f t="shared" si="3"/>
        <v>2007</v>
      </c>
      <c r="H227" t="s">
        <v>715</v>
      </c>
      <c r="I227" t="s">
        <v>2663</v>
      </c>
      <c r="J227">
        <v>13.31</v>
      </c>
      <c r="K227" t="s">
        <v>1457</v>
      </c>
      <c r="L227">
        <v>93.7</v>
      </c>
      <c r="M227" t="s">
        <v>1458</v>
      </c>
      <c r="N227" t="s">
        <v>2664</v>
      </c>
      <c r="O227" t="s">
        <v>877</v>
      </c>
      <c r="P227" t="s">
        <v>582</v>
      </c>
      <c r="Q227" t="s">
        <v>619</v>
      </c>
      <c r="R227">
        <v>0.1</v>
      </c>
      <c r="S227" t="s">
        <v>1464</v>
      </c>
      <c r="T227" t="s">
        <v>2665</v>
      </c>
      <c r="X227">
        <v>0.1</v>
      </c>
      <c r="Y227" t="s">
        <v>1464</v>
      </c>
      <c r="AA227" t="s">
        <v>1465</v>
      </c>
    </row>
    <row r="228" spans="1:27" ht="14.25">
      <c r="A228" s="1" t="s">
        <v>2666</v>
      </c>
      <c r="B228" t="s">
        <v>2667</v>
      </c>
      <c r="C228" t="s">
        <v>2667</v>
      </c>
      <c r="D228" t="s">
        <v>1229</v>
      </c>
      <c r="E228" t="s">
        <v>1230</v>
      </c>
      <c r="F228" s="2">
        <v>39311</v>
      </c>
      <c r="G228" s="10">
        <f t="shared" si="3"/>
        <v>2007</v>
      </c>
      <c r="H228" t="s">
        <v>2668</v>
      </c>
      <c r="I228" t="s">
        <v>2669</v>
      </c>
      <c r="J228">
        <v>13.31</v>
      </c>
      <c r="K228" t="s">
        <v>1457</v>
      </c>
      <c r="L228">
        <v>99</v>
      </c>
      <c r="M228" t="s">
        <v>1458</v>
      </c>
      <c r="N228" t="s">
        <v>2670</v>
      </c>
      <c r="O228" t="s">
        <v>877</v>
      </c>
      <c r="P228" t="s">
        <v>1468</v>
      </c>
      <c r="R228">
        <v>0.09</v>
      </c>
      <c r="S228" t="s">
        <v>1464</v>
      </c>
      <c r="U228">
        <v>8.91</v>
      </c>
      <c r="V228" t="s">
        <v>1503</v>
      </c>
      <c r="X228">
        <v>0.09</v>
      </c>
      <c r="Y228" t="s">
        <v>1464</v>
      </c>
      <c r="AA228" t="s">
        <v>1465</v>
      </c>
    </row>
    <row r="229" spans="1:27" ht="14.25">
      <c r="A229" s="1" t="s">
        <v>2666</v>
      </c>
      <c r="B229" t="s">
        <v>2667</v>
      </c>
      <c r="C229" t="s">
        <v>2667</v>
      </c>
      <c r="D229" t="s">
        <v>1229</v>
      </c>
      <c r="E229" t="s">
        <v>1230</v>
      </c>
      <c r="F229" s="2">
        <v>39311</v>
      </c>
      <c r="G229" s="10">
        <f t="shared" si="3"/>
        <v>2007</v>
      </c>
      <c r="H229" t="s">
        <v>2668</v>
      </c>
      <c r="I229" t="s">
        <v>2671</v>
      </c>
      <c r="J229">
        <v>13.31</v>
      </c>
      <c r="K229" t="s">
        <v>1457</v>
      </c>
      <c r="L229">
        <v>27.2</v>
      </c>
      <c r="M229" t="s">
        <v>1458</v>
      </c>
      <c r="N229" t="s">
        <v>2672</v>
      </c>
      <c r="O229" t="s">
        <v>877</v>
      </c>
      <c r="P229" t="s">
        <v>1468</v>
      </c>
      <c r="R229">
        <v>0.09</v>
      </c>
      <c r="S229" t="s">
        <v>1464</v>
      </c>
      <c r="U229">
        <v>2.45</v>
      </c>
      <c r="V229" t="s">
        <v>1503</v>
      </c>
      <c r="X229">
        <v>0.09</v>
      </c>
      <c r="Y229" t="s">
        <v>1464</v>
      </c>
      <c r="AA229" t="s">
        <v>1465</v>
      </c>
    </row>
    <row r="230" spans="1:27" ht="14.25">
      <c r="A230" s="1" t="s">
        <v>2666</v>
      </c>
      <c r="B230" t="s">
        <v>2667</v>
      </c>
      <c r="C230" t="s">
        <v>2667</v>
      </c>
      <c r="D230" t="s">
        <v>1229</v>
      </c>
      <c r="E230" t="s">
        <v>1230</v>
      </c>
      <c r="F230" s="2">
        <v>39311</v>
      </c>
      <c r="G230" s="10">
        <f t="shared" si="3"/>
        <v>2007</v>
      </c>
      <c r="H230" t="s">
        <v>2668</v>
      </c>
      <c r="I230" t="s">
        <v>2673</v>
      </c>
      <c r="J230">
        <v>13.31</v>
      </c>
      <c r="K230" t="s">
        <v>1457</v>
      </c>
      <c r="L230">
        <v>33.4</v>
      </c>
      <c r="M230" t="s">
        <v>2674</v>
      </c>
      <c r="N230" t="s">
        <v>2675</v>
      </c>
      <c r="O230" t="s">
        <v>877</v>
      </c>
      <c r="P230" t="s">
        <v>1468</v>
      </c>
      <c r="R230">
        <v>0.09</v>
      </c>
      <c r="S230" t="s">
        <v>1464</v>
      </c>
      <c r="U230">
        <v>3.01</v>
      </c>
      <c r="V230" t="s">
        <v>1503</v>
      </c>
      <c r="X230">
        <v>0.09</v>
      </c>
      <c r="Y230" t="s">
        <v>1464</v>
      </c>
      <c r="AA230" t="s">
        <v>1465</v>
      </c>
    </row>
    <row r="231" spans="1:27" ht="14.25">
      <c r="A231" s="1" t="s">
        <v>2666</v>
      </c>
      <c r="B231" t="s">
        <v>2667</v>
      </c>
      <c r="C231" t="s">
        <v>2667</v>
      </c>
      <c r="D231" t="s">
        <v>1229</v>
      </c>
      <c r="E231" t="s">
        <v>1230</v>
      </c>
      <c r="F231" s="2">
        <v>39311</v>
      </c>
      <c r="G231" s="10">
        <f t="shared" si="3"/>
        <v>2007</v>
      </c>
      <c r="H231" t="s">
        <v>2668</v>
      </c>
      <c r="I231" t="s">
        <v>2676</v>
      </c>
      <c r="J231">
        <v>13.31</v>
      </c>
      <c r="K231" t="s">
        <v>1457</v>
      </c>
      <c r="L231">
        <v>64.9</v>
      </c>
      <c r="M231" t="s">
        <v>2677</v>
      </c>
      <c r="N231" t="s">
        <v>2678</v>
      </c>
      <c r="O231" t="s">
        <v>877</v>
      </c>
      <c r="P231" t="s">
        <v>1468</v>
      </c>
      <c r="R231">
        <v>0.04</v>
      </c>
      <c r="S231" t="s">
        <v>1464</v>
      </c>
      <c r="U231">
        <v>2.62</v>
      </c>
      <c r="V231" t="s">
        <v>1503</v>
      </c>
      <c r="X231">
        <v>0.04</v>
      </c>
      <c r="Y231" t="s">
        <v>1464</v>
      </c>
      <c r="AA231" t="s">
        <v>1465</v>
      </c>
    </row>
    <row r="232" spans="1:27" ht="14.25">
      <c r="A232" s="1" t="s">
        <v>2679</v>
      </c>
      <c r="B232" t="s">
        <v>2680</v>
      </c>
      <c r="C232" t="s">
        <v>2681</v>
      </c>
      <c r="D232" t="s">
        <v>998</v>
      </c>
      <c r="E232" t="s">
        <v>999</v>
      </c>
      <c r="F232" s="2">
        <v>36648</v>
      </c>
      <c r="G232" s="10">
        <f t="shared" si="3"/>
        <v>2000</v>
      </c>
      <c r="H232" t="s">
        <v>2682</v>
      </c>
      <c r="I232" t="s">
        <v>2683</v>
      </c>
      <c r="J232">
        <v>13.31</v>
      </c>
      <c r="K232" t="s">
        <v>1457</v>
      </c>
      <c r="L232">
        <v>42000</v>
      </c>
      <c r="M232" t="s">
        <v>1503</v>
      </c>
      <c r="N232" t="s">
        <v>2684</v>
      </c>
      <c r="O232" t="s">
        <v>2685</v>
      </c>
      <c r="P232" t="s">
        <v>1468</v>
      </c>
      <c r="Q232" t="s">
        <v>2686</v>
      </c>
      <c r="R232">
        <v>0.03</v>
      </c>
      <c r="S232" t="s">
        <v>1503</v>
      </c>
      <c r="T232" t="s">
        <v>2687</v>
      </c>
      <c r="U232">
        <v>0.12</v>
      </c>
      <c r="V232" t="s">
        <v>1463</v>
      </c>
      <c r="W232" t="s">
        <v>2687</v>
      </c>
      <c r="AA232" t="s">
        <v>1465</v>
      </c>
    </row>
    <row r="233" spans="1:27" ht="14.25">
      <c r="A233" s="1" t="s">
        <v>2679</v>
      </c>
      <c r="B233" t="s">
        <v>2680</v>
      </c>
      <c r="C233" t="s">
        <v>2681</v>
      </c>
      <c r="D233" t="s">
        <v>998</v>
      </c>
      <c r="E233" t="s">
        <v>999</v>
      </c>
      <c r="F233" s="2">
        <v>36648</v>
      </c>
      <c r="G233" s="10">
        <f t="shared" si="3"/>
        <v>2000</v>
      </c>
      <c r="H233" t="s">
        <v>2682</v>
      </c>
      <c r="I233" t="s">
        <v>2688</v>
      </c>
      <c r="J233">
        <v>13.31</v>
      </c>
      <c r="K233" t="s">
        <v>1457</v>
      </c>
      <c r="L233">
        <v>42000</v>
      </c>
      <c r="M233" t="s">
        <v>1503</v>
      </c>
      <c r="N233" t="s">
        <v>2689</v>
      </c>
      <c r="O233" t="s">
        <v>2690</v>
      </c>
      <c r="P233" t="s">
        <v>1461</v>
      </c>
      <c r="Q233" t="s">
        <v>2691</v>
      </c>
      <c r="R233">
        <v>0.0002</v>
      </c>
      <c r="S233" t="s">
        <v>2692</v>
      </c>
      <c r="AA233" t="s">
        <v>1465</v>
      </c>
    </row>
    <row r="234" spans="1:27" ht="14.25">
      <c r="A234" s="1" t="s">
        <v>766</v>
      </c>
      <c r="B234" t="s">
        <v>767</v>
      </c>
      <c r="C234" t="s">
        <v>768</v>
      </c>
      <c r="D234" t="s">
        <v>769</v>
      </c>
      <c r="E234" t="s">
        <v>770</v>
      </c>
      <c r="F234" s="2">
        <v>38279</v>
      </c>
      <c r="G234" s="10">
        <f t="shared" si="3"/>
        <v>2004</v>
      </c>
      <c r="H234" t="s">
        <v>771</v>
      </c>
      <c r="I234" t="s">
        <v>2567</v>
      </c>
      <c r="J234">
        <v>13.31</v>
      </c>
      <c r="K234" t="s">
        <v>1457</v>
      </c>
      <c r="L234">
        <v>0.75</v>
      </c>
      <c r="M234" t="s">
        <v>1458</v>
      </c>
      <c r="N234" t="s">
        <v>2568</v>
      </c>
      <c r="O234" t="s">
        <v>2693</v>
      </c>
      <c r="P234" t="s">
        <v>1461</v>
      </c>
      <c r="Q234" t="s">
        <v>1457</v>
      </c>
      <c r="R234">
        <v>0.0002</v>
      </c>
      <c r="S234" t="s">
        <v>1503</v>
      </c>
      <c r="AA234" t="s">
        <v>2694</v>
      </c>
    </row>
    <row r="235" spans="1:27" ht="14.25">
      <c r="A235" s="1" t="s">
        <v>2679</v>
      </c>
      <c r="B235" t="s">
        <v>2680</v>
      </c>
      <c r="C235" t="s">
        <v>2681</v>
      </c>
      <c r="D235" t="s">
        <v>998</v>
      </c>
      <c r="E235" t="s">
        <v>999</v>
      </c>
      <c r="F235" s="2">
        <v>36648</v>
      </c>
      <c r="G235" s="10">
        <f t="shared" si="3"/>
        <v>2000</v>
      </c>
      <c r="H235" t="s">
        <v>2682</v>
      </c>
      <c r="I235" t="s">
        <v>2688</v>
      </c>
      <c r="J235">
        <v>13.31</v>
      </c>
      <c r="K235" t="s">
        <v>1457</v>
      </c>
      <c r="L235">
        <v>42000</v>
      </c>
      <c r="M235" t="s">
        <v>1503</v>
      </c>
      <c r="N235" t="s">
        <v>2689</v>
      </c>
      <c r="O235" t="s">
        <v>2695</v>
      </c>
      <c r="P235" t="s">
        <v>582</v>
      </c>
      <c r="Q235" t="s">
        <v>2696</v>
      </c>
      <c r="R235">
        <v>0.4</v>
      </c>
      <c r="S235" t="s">
        <v>2697</v>
      </c>
      <c r="AA235" t="s">
        <v>2698</v>
      </c>
    </row>
    <row r="236" spans="1:27" ht="14.25">
      <c r="A236" s="1" t="s">
        <v>2679</v>
      </c>
      <c r="B236" t="s">
        <v>2680</v>
      </c>
      <c r="C236" t="s">
        <v>2681</v>
      </c>
      <c r="D236" t="s">
        <v>998</v>
      </c>
      <c r="E236" t="s">
        <v>999</v>
      </c>
      <c r="F236" s="2">
        <v>36648</v>
      </c>
      <c r="G236" s="10">
        <f t="shared" si="3"/>
        <v>2000</v>
      </c>
      <c r="H236" t="s">
        <v>2682</v>
      </c>
      <c r="I236" t="s">
        <v>2683</v>
      </c>
      <c r="J236">
        <v>13.31</v>
      </c>
      <c r="K236" t="s">
        <v>1457</v>
      </c>
      <c r="L236">
        <v>42000</v>
      </c>
      <c r="M236" t="s">
        <v>1503</v>
      </c>
      <c r="N236" t="s">
        <v>2684</v>
      </c>
      <c r="O236" t="s">
        <v>2695</v>
      </c>
      <c r="P236" t="s">
        <v>1468</v>
      </c>
      <c r="Q236" t="s">
        <v>2699</v>
      </c>
      <c r="R236">
        <v>0.08</v>
      </c>
      <c r="S236" t="s">
        <v>1503</v>
      </c>
      <c r="U236">
        <v>0.35</v>
      </c>
      <c r="V236" t="s">
        <v>1463</v>
      </c>
      <c r="AA236" t="s">
        <v>1465</v>
      </c>
    </row>
    <row r="237" spans="1:27" ht="14.25">
      <c r="A237" s="1" t="s">
        <v>1712</v>
      </c>
      <c r="B237" t="s">
        <v>1713</v>
      </c>
      <c r="C237" t="s">
        <v>1714</v>
      </c>
      <c r="D237" t="s">
        <v>1497</v>
      </c>
      <c r="E237" t="s">
        <v>1498</v>
      </c>
      <c r="F237" s="2">
        <v>36566</v>
      </c>
      <c r="G237" s="10">
        <f t="shared" si="3"/>
        <v>2000</v>
      </c>
      <c r="H237" t="s">
        <v>1715</v>
      </c>
      <c r="I237" t="s">
        <v>1716</v>
      </c>
      <c r="J237">
        <v>13.31</v>
      </c>
      <c r="K237" t="s">
        <v>1717</v>
      </c>
      <c r="N237" t="s">
        <v>1718</v>
      </c>
      <c r="O237" t="s">
        <v>2700</v>
      </c>
      <c r="P237" t="s">
        <v>1468</v>
      </c>
      <c r="Q237" t="s">
        <v>1502</v>
      </c>
      <c r="R237">
        <v>1.16</v>
      </c>
      <c r="S237" t="s">
        <v>1503</v>
      </c>
      <c r="U237">
        <v>0.51</v>
      </c>
      <c r="V237" t="s">
        <v>1463</v>
      </c>
      <c r="AA237" t="s">
        <v>2701</v>
      </c>
    </row>
    <row r="238" spans="1:27" ht="14.25">
      <c r="A238" s="1" t="s">
        <v>2679</v>
      </c>
      <c r="B238" t="s">
        <v>2680</v>
      </c>
      <c r="C238" t="s">
        <v>2681</v>
      </c>
      <c r="D238" t="s">
        <v>998</v>
      </c>
      <c r="E238" t="s">
        <v>999</v>
      </c>
      <c r="F238" s="2">
        <v>36648</v>
      </c>
      <c r="G238" s="10">
        <f t="shared" si="3"/>
        <v>2000</v>
      </c>
      <c r="H238" t="s">
        <v>2682</v>
      </c>
      <c r="I238" t="s">
        <v>2683</v>
      </c>
      <c r="J238">
        <v>13.31</v>
      </c>
      <c r="K238" t="s">
        <v>1457</v>
      </c>
      <c r="L238">
        <v>42000</v>
      </c>
      <c r="M238" t="s">
        <v>1503</v>
      </c>
      <c r="N238" t="s">
        <v>2684</v>
      </c>
      <c r="O238" t="s">
        <v>2702</v>
      </c>
      <c r="P238" t="s">
        <v>1468</v>
      </c>
      <c r="Q238" t="s">
        <v>2703</v>
      </c>
      <c r="R238">
        <v>0.37</v>
      </c>
      <c r="S238" t="s">
        <v>1503</v>
      </c>
      <c r="U238">
        <v>1.62</v>
      </c>
      <c r="V238" t="s">
        <v>1463</v>
      </c>
      <c r="AA238" t="s">
        <v>1465</v>
      </c>
    </row>
    <row r="239" spans="1:27" ht="14.25">
      <c r="A239" s="1" t="s">
        <v>2096</v>
      </c>
      <c r="B239" t="s">
        <v>2097</v>
      </c>
      <c r="C239" t="s">
        <v>1130</v>
      </c>
      <c r="D239" t="s">
        <v>926</v>
      </c>
      <c r="E239" t="s">
        <v>927</v>
      </c>
      <c r="F239" s="2">
        <v>37085</v>
      </c>
      <c r="G239" s="10">
        <f t="shared" si="3"/>
        <v>2001</v>
      </c>
      <c r="H239" t="s">
        <v>2098</v>
      </c>
      <c r="I239" t="s">
        <v>2111</v>
      </c>
      <c r="J239">
        <v>13.31</v>
      </c>
      <c r="K239" t="s">
        <v>1717</v>
      </c>
      <c r="L239">
        <v>17.5</v>
      </c>
      <c r="M239" t="s">
        <v>2104</v>
      </c>
      <c r="N239" t="s">
        <v>2112</v>
      </c>
      <c r="O239" t="s">
        <v>2704</v>
      </c>
      <c r="P239" t="s">
        <v>1461</v>
      </c>
      <c r="Q239" t="s">
        <v>2705</v>
      </c>
      <c r="T239" t="s">
        <v>2706</v>
      </c>
      <c r="AA239" t="s">
        <v>1465</v>
      </c>
    </row>
    <row r="240" spans="1:27" ht="14.25">
      <c r="A240" s="1" t="s">
        <v>766</v>
      </c>
      <c r="B240" t="s">
        <v>767</v>
      </c>
      <c r="C240" t="s">
        <v>768</v>
      </c>
      <c r="D240" t="s">
        <v>769</v>
      </c>
      <c r="E240" t="s">
        <v>770</v>
      </c>
      <c r="F240" s="2">
        <v>38279</v>
      </c>
      <c r="G240" s="10">
        <f t="shared" si="3"/>
        <v>2004</v>
      </c>
      <c r="H240" t="s">
        <v>771</v>
      </c>
      <c r="I240" t="s">
        <v>2567</v>
      </c>
      <c r="J240">
        <v>13.31</v>
      </c>
      <c r="K240" t="s">
        <v>1457</v>
      </c>
      <c r="L240">
        <v>0.75</v>
      </c>
      <c r="M240" t="s">
        <v>1458</v>
      </c>
      <c r="N240" t="s">
        <v>2568</v>
      </c>
      <c r="O240" t="s">
        <v>2707</v>
      </c>
      <c r="P240" t="s">
        <v>1461</v>
      </c>
      <c r="Q240" t="s">
        <v>1457</v>
      </c>
      <c r="R240">
        <v>0</v>
      </c>
      <c r="S240" t="s">
        <v>1503</v>
      </c>
      <c r="AA240" t="s">
        <v>2569</v>
      </c>
    </row>
    <row r="241" spans="1:27" ht="14.25">
      <c r="A241" s="1" t="s">
        <v>2708</v>
      </c>
      <c r="B241" t="s">
        <v>2709</v>
      </c>
      <c r="C241" t="s">
        <v>2709</v>
      </c>
      <c r="D241" t="s">
        <v>769</v>
      </c>
      <c r="E241" t="s">
        <v>770</v>
      </c>
      <c r="F241" s="2">
        <v>39234</v>
      </c>
      <c r="G241" s="10">
        <f t="shared" si="3"/>
        <v>2007</v>
      </c>
      <c r="I241" t="s">
        <v>2710</v>
      </c>
      <c r="J241">
        <v>13.31</v>
      </c>
      <c r="K241" t="s">
        <v>1457</v>
      </c>
      <c r="O241" t="s">
        <v>2707</v>
      </c>
      <c r="P241" t="s">
        <v>1461</v>
      </c>
      <c r="Q241" t="s">
        <v>2711</v>
      </c>
      <c r="R241">
        <v>0</v>
      </c>
      <c r="S241" t="s">
        <v>1503</v>
      </c>
      <c r="AA241" t="s">
        <v>1465</v>
      </c>
    </row>
    <row r="242" spans="1:27" ht="14.25">
      <c r="A242" s="1" t="s">
        <v>766</v>
      </c>
      <c r="B242" t="s">
        <v>767</v>
      </c>
      <c r="C242" t="s">
        <v>768</v>
      </c>
      <c r="D242" t="s">
        <v>769</v>
      </c>
      <c r="E242" t="s">
        <v>770</v>
      </c>
      <c r="F242" s="2">
        <v>38279</v>
      </c>
      <c r="G242" s="10">
        <f t="shared" si="3"/>
        <v>2004</v>
      </c>
      <c r="H242" t="s">
        <v>771</v>
      </c>
      <c r="I242" t="s">
        <v>2567</v>
      </c>
      <c r="J242">
        <v>13.31</v>
      </c>
      <c r="K242" t="s">
        <v>1457</v>
      </c>
      <c r="L242">
        <v>0.75</v>
      </c>
      <c r="M242" t="s">
        <v>1458</v>
      </c>
      <c r="N242" t="s">
        <v>2568</v>
      </c>
      <c r="O242" t="s">
        <v>2712</v>
      </c>
      <c r="P242" t="s">
        <v>1461</v>
      </c>
      <c r="Q242" t="s">
        <v>1457</v>
      </c>
      <c r="R242">
        <v>0</v>
      </c>
      <c r="S242" t="s">
        <v>1503</v>
      </c>
      <c r="AA242" t="s">
        <v>2569</v>
      </c>
    </row>
    <row r="243" spans="1:27" ht="14.25">
      <c r="A243" s="1" t="s">
        <v>868</v>
      </c>
      <c r="B243" t="s">
        <v>869</v>
      </c>
      <c r="C243" t="s">
        <v>870</v>
      </c>
      <c r="D243" t="s">
        <v>871</v>
      </c>
      <c r="E243" t="s">
        <v>872</v>
      </c>
      <c r="F243" s="2">
        <v>35444</v>
      </c>
      <c r="G243" s="10">
        <f t="shared" si="3"/>
        <v>1997</v>
      </c>
      <c r="H243" t="s">
        <v>873</v>
      </c>
      <c r="I243" t="s">
        <v>1774</v>
      </c>
      <c r="J243">
        <v>13.31</v>
      </c>
      <c r="K243" t="s">
        <v>1457</v>
      </c>
      <c r="L243">
        <v>99.5</v>
      </c>
      <c r="M243" t="s">
        <v>1458</v>
      </c>
      <c r="O243" t="s">
        <v>1492</v>
      </c>
      <c r="P243" t="s">
        <v>1461</v>
      </c>
      <c r="Q243" t="s">
        <v>708</v>
      </c>
      <c r="R243">
        <v>1.1</v>
      </c>
      <c r="S243" t="s">
        <v>1503</v>
      </c>
      <c r="U243">
        <v>0.011</v>
      </c>
      <c r="V243" t="s">
        <v>1464</v>
      </c>
      <c r="X243">
        <v>0.011</v>
      </c>
      <c r="Y243" t="s">
        <v>1464</v>
      </c>
      <c r="AA243" t="s">
        <v>2723</v>
      </c>
    </row>
    <row r="244" spans="1:27" ht="14.25">
      <c r="A244" s="1" t="s">
        <v>2724</v>
      </c>
      <c r="B244" t="s">
        <v>2725</v>
      </c>
      <c r="C244" t="s">
        <v>2725</v>
      </c>
      <c r="D244" t="s">
        <v>1299</v>
      </c>
      <c r="E244" t="s">
        <v>1906</v>
      </c>
      <c r="F244" s="2">
        <v>35445</v>
      </c>
      <c r="G244" s="10">
        <f t="shared" si="3"/>
        <v>1997</v>
      </c>
      <c r="I244" t="s">
        <v>2726</v>
      </c>
      <c r="J244">
        <v>13.31</v>
      </c>
      <c r="K244" t="s">
        <v>1457</v>
      </c>
      <c r="L244">
        <v>8.1</v>
      </c>
      <c r="M244" t="s">
        <v>1794</v>
      </c>
      <c r="N244" t="s">
        <v>2727</v>
      </c>
      <c r="O244" t="s">
        <v>1492</v>
      </c>
      <c r="P244" t="s">
        <v>1461</v>
      </c>
      <c r="Q244" t="s">
        <v>2728</v>
      </c>
      <c r="R244">
        <v>0.012</v>
      </c>
      <c r="S244" t="s">
        <v>1794</v>
      </c>
      <c r="U244">
        <v>0</v>
      </c>
      <c r="X244">
        <v>0.012</v>
      </c>
      <c r="Y244" t="s">
        <v>1794</v>
      </c>
      <c r="AA244" t="s">
        <v>1465</v>
      </c>
    </row>
    <row r="245" spans="1:27" ht="14.25">
      <c r="A245" s="1" t="s">
        <v>2729</v>
      </c>
      <c r="B245" t="s">
        <v>2730</v>
      </c>
      <c r="C245" t="s">
        <v>2730</v>
      </c>
      <c r="D245" t="s">
        <v>1299</v>
      </c>
      <c r="E245" t="s">
        <v>1906</v>
      </c>
      <c r="F245" s="2">
        <v>35457</v>
      </c>
      <c r="G245" s="10">
        <f t="shared" si="3"/>
        <v>1997</v>
      </c>
      <c r="I245" t="s">
        <v>2731</v>
      </c>
      <c r="J245">
        <v>13.31</v>
      </c>
      <c r="K245" t="s">
        <v>1457</v>
      </c>
      <c r="L245">
        <v>2.8</v>
      </c>
      <c r="M245" t="s">
        <v>1794</v>
      </c>
      <c r="N245" t="s">
        <v>2732</v>
      </c>
      <c r="O245" t="s">
        <v>1492</v>
      </c>
      <c r="P245" t="s">
        <v>1461</v>
      </c>
      <c r="Q245" t="s">
        <v>2733</v>
      </c>
      <c r="R245">
        <v>0</v>
      </c>
      <c r="S245" t="s">
        <v>2734</v>
      </c>
      <c r="U245">
        <v>0</v>
      </c>
      <c r="X245">
        <v>0</v>
      </c>
      <c r="AA245" t="s">
        <v>1465</v>
      </c>
    </row>
    <row r="246" spans="1:27" ht="14.25">
      <c r="A246" s="1" t="s">
        <v>2735</v>
      </c>
      <c r="B246" t="s">
        <v>2736</v>
      </c>
      <c r="C246" t="s">
        <v>2737</v>
      </c>
      <c r="D246" t="s">
        <v>1217</v>
      </c>
      <c r="E246" t="s">
        <v>1218</v>
      </c>
      <c r="F246" s="2">
        <v>35474</v>
      </c>
      <c r="G246" s="10">
        <f t="shared" si="3"/>
        <v>1997</v>
      </c>
      <c r="H246" t="s">
        <v>2738</v>
      </c>
      <c r="I246" t="s">
        <v>2739</v>
      </c>
      <c r="J246">
        <v>13.31</v>
      </c>
      <c r="K246" t="s">
        <v>1457</v>
      </c>
      <c r="L246">
        <v>76</v>
      </c>
      <c r="M246" t="s">
        <v>1458</v>
      </c>
      <c r="N246" t="s">
        <v>2740</v>
      </c>
      <c r="O246" t="s">
        <v>1492</v>
      </c>
      <c r="P246" t="s">
        <v>1461</v>
      </c>
      <c r="Q246" t="s">
        <v>650</v>
      </c>
      <c r="R246">
        <v>6.08</v>
      </c>
      <c r="S246" t="s">
        <v>1503</v>
      </c>
      <c r="T246" t="s">
        <v>2741</v>
      </c>
      <c r="X246">
        <v>0.04</v>
      </c>
      <c r="Y246" t="s">
        <v>1464</v>
      </c>
      <c r="AA246" t="s">
        <v>1465</v>
      </c>
    </row>
    <row r="247" spans="1:27" ht="14.25">
      <c r="A247" s="1" t="s">
        <v>2735</v>
      </c>
      <c r="B247" t="s">
        <v>2736</v>
      </c>
      <c r="C247" t="s">
        <v>2737</v>
      </c>
      <c r="D247" t="s">
        <v>1217</v>
      </c>
      <c r="E247" t="s">
        <v>1218</v>
      </c>
      <c r="F247" s="2">
        <v>35474</v>
      </c>
      <c r="G247" s="10">
        <f t="shared" si="3"/>
        <v>1997</v>
      </c>
      <c r="H247" t="s">
        <v>2738</v>
      </c>
      <c r="I247" t="s">
        <v>2742</v>
      </c>
      <c r="J247">
        <v>13.31</v>
      </c>
      <c r="K247" t="s">
        <v>1457</v>
      </c>
      <c r="L247">
        <v>72.3</v>
      </c>
      <c r="M247" t="s">
        <v>1458</v>
      </c>
      <c r="O247" t="s">
        <v>1492</v>
      </c>
      <c r="P247" t="s">
        <v>1461</v>
      </c>
      <c r="Q247" t="s">
        <v>548</v>
      </c>
      <c r="R247">
        <v>1.89</v>
      </c>
      <c r="S247" t="s">
        <v>1503</v>
      </c>
      <c r="X247">
        <v>0.04</v>
      </c>
      <c r="Y247" t="s">
        <v>1464</v>
      </c>
      <c r="AA247" t="s">
        <v>1465</v>
      </c>
    </row>
    <row r="248" spans="1:27" ht="14.25">
      <c r="A248" s="1" t="s">
        <v>2735</v>
      </c>
      <c r="B248" t="s">
        <v>2736</v>
      </c>
      <c r="C248" t="s">
        <v>2737</v>
      </c>
      <c r="D248" t="s">
        <v>1217</v>
      </c>
      <c r="E248" t="s">
        <v>1218</v>
      </c>
      <c r="F248" s="2">
        <v>35474</v>
      </c>
      <c r="G248" s="10">
        <f t="shared" si="3"/>
        <v>1997</v>
      </c>
      <c r="H248" t="s">
        <v>2738</v>
      </c>
      <c r="I248" t="s">
        <v>2743</v>
      </c>
      <c r="J248">
        <v>13.31</v>
      </c>
      <c r="K248" t="s">
        <v>1457</v>
      </c>
      <c r="L248">
        <v>55.2</v>
      </c>
      <c r="M248" t="s">
        <v>1458</v>
      </c>
      <c r="O248" t="s">
        <v>1492</v>
      </c>
      <c r="P248" t="s">
        <v>1461</v>
      </c>
      <c r="Q248" t="s">
        <v>548</v>
      </c>
      <c r="R248">
        <v>2.21</v>
      </c>
      <c r="S248" t="s">
        <v>1503</v>
      </c>
      <c r="X248">
        <v>0.04</v>
      </c>
      <c r="Y248" t="s">
        <v>1464</v>
      </c>
      <c r="AA248" t="s">
        <v>1465</v>
      </c>
    </row>
    <row r="249" spans="1:27" ht="14.25">
      <c r="A249" s="1" t="s">
        <v>2735</v>
      </c>
      <c r="B249" t="s">
        <v>2736</v>
      </c>
      <c r="C249" t="s">
        <v>2737</v>
      </c>
      <c r="D249" t="s">
        <v>1217</v>
      </c>
      <c r="E249" t="s">
        <v>1218</v>
      </c>
      <c r="F249" s="2">
        <v>35474</v>
      </c>
      <c r="G249" s="10">
        <f t="shared" si="3"/>
        <v>1997</v>
      </c>
      <c r="H249" t="s">
        <v>2738</v>
      </c>
      <c r="I249" t="s">
        <v>2744</v>
      </c>
      <c r="J249">
        <v>13.31</v>
      </c>
      <c r="K249" t="s">
        <v>1457</v>
      </c>
      <c r="L249">
        <v>65.7</v>
      </c>
      <c r="M249" t="s">
        <v>1458</v>
      </c>
      <c r="O249" t="s">
        <v>1492</v>
      </c>
      <c r="P249" t="s">
        <v>1461</v>
      </c>
      <c r="Q249" t="s">
        <v>548</v>
      </c>
      <c r="R249">
        <v>2.63</v>
      </c>
      <c r="S249" t="s">
        <v>1503</v>
      </c>
      <c r="X249">
        <v>0.04</v>
      </c>
      <c r="Y249" t="s">
        <v>1464</v>
      </c>
      <c r="AA249" t="s">
        <v>1465</v>
      </c>
    </row>
    <row r="250" spans="1:27" ht="14.25">
      <c r="A250" s="1" t="s">
        <v>2735</v>
      </c>
      <c r="B250" t="s">
        <v>2736</v>
      </c>
      <c r="C250" t="s">
        <v>2737</v>
      </c>
      <c r="D250" t="s">
        <v>1217</v>
      </c>
      <c r="E250" t="s">
        <v>1218</v>
      </c>
      <c r="F250" s="2">
        <v>35474</v>
      </c>
      <c r="G250" s="10">
        <f t="shared" si="3"/>
        <v>1997</v>
      </c>
      <c r="H250" t="s">
        <v>2738</v>
      </c>
      <c r="I250" t="s">
        <v>2745</v>
      </c>
      <c r="J250">
        <v>13.31</v>
      </c>
      <c r="K250" t="s">
        <v>1457</v>
      </c>
      <c r="L250">
        <v>6.75</v>
      </c>
      <c r="M250" t="s">
        <v>1458</v>
      </c>
      <c r="O250" t="s">
        <v>1492</v>
      </c>
      <c r="P250" t="s">
        <v>1461</v>
      </c>
      <c r="Q250" t="s">
        <v>650</v>
      </c>
      <c r="R250">
        <v>9.45</v>
      </c>
      <c r="S250" t="s">
        <v>1503</v>
      </c>
      <c r="X250">
        <v>0.1</v>
      </c>
      <c r="Y250" t="s">
        <v>1464</v>
      </c>
      <c r="AA250" t="s">
        <v>1465</v>
      </c>
    </row>
    <row r="251" spans="1:27" ht="14.25">
      <c r="A251" s="1" t="s">
        <v>2735</v>
      </c>
      <c r="B251" t="s">
        <v>2736</v>
      </c>
      <c r="C251" t="s">
        <v>2737</v>
      </c>
      <c r="D251" t="s">
        <v>1217</v>
      </c>
      <c r="E251" t="s">
        <v>1218</v>
      </c>
      <c r="F251" s="2">
        <v>35474</v>
      </c>
      <c r="G251" s="10">
        <f t="shared" si="3"/>
        <v>1997</v>
      </c>
      <c r="H251" t="s">
        <v>2738</v>
      </c>
      <c r="I251" t="s">
        <v>2746</v>
      </c>
      <c r="J251">
        <v>13.31</v>
      </c>
      <c r="K251" t="s">
        <v>1457</v>
      </c>
      <c r="L251">
        <v>76</v>
      </c>
      <c r="M251" t="s">
        <v>1458</v>
      </c>
      <c r="O251" t="s">
        <v>1492</v>
      </c>
      <c r="P251" t="s">
        <v>1461</v>
      </c>
      <c r="Q251" t="s">
        <v>650</v>
      </c>
      <c r="R251">
        <v>9.12</v>
      </c>
      <c r="S251" t="s">
        <v>1503</v>
      </c>
      <c r="T251" t="s">
        <v>2741</v>
      </c>
      <c r="X251">
        <v>0.04</v>
      </c>
      <c r="Y251" t="s">
        <v>1464</v>
      </c>
      <c r="AA251" t="s">
        <v>1465</v>
      </c>
    </row>
    <row r="252" spans="1:27" ht="14.25">
      <c r="A252" s="1" t="s">
        <v>1776</v>
      </c>
      <c r="B252" t="s">
        <v>551</v>
      </c>
      <c r="C252" t="s">
        <v>551</v>
      </c>
      <c r="D252" t="s">
        <v>808</v>
      </c>
      <c r="E252" t="s">
        <v>1320</v>
      </c>
      <c r="F252" s="2">
        <v>35489</v>
      </c>
      <c r="G252" s="10">
        <f t="shared" si="3"/>
        <v>1997</v>
      </c>
      <c r="I252" t="s">
        <v>1777</v>
      </c>
      <c r="J252">
        <v>13.31</v>
      </c>
      <c r="K252" t="s">
        <v>1457</v>
      </c>
      <c r="L252">
        <v>50</v>
      </c>
      <c r="M252" t="s">
        <v>1458</v>
      </c>
      <c r="N252" t="s">
        <v>1778</v>
      </c>
      <c r="O252" t="s">
        <v>1492</v>
      </c>
      <c r="P252" t="s">
        <v>1461</v>
      </c>
      <c r="Q252" t="s">
        <v>650</v>
      </c>
      <c r="R252">
        <v>0.0913</v>
      </c>
      <c r="S252" t="s">
        <v>1464</v>
      </c>
      <c r="U252">
        <v>0</v>
      </c>
      <c r="X252">
        <v>0.0913</v>
      </c>
      <c r="Y252" t="s">
        <v>1464</v>
      </c>
      <c r="AA252" t="s">
        <v>1465</v>
      </c>
    </row>
    <row r="253" spans="1:27" ht="14.25">
      <c r="A253" s="1" t="s">
        <v>1776</v>
      </c>
      <c r="B253" t="s">
        <v>551</v>
      </c>
      <c r="C253" t="s">
        <v>551</v>
      </c>
      <c r="D253" t="s">
        <v>808</v>
      </c>
      <c r="E253" t="s">
        <v>1320</v>
      </c>
      <c r="F253" s="2">
        <v>35489</v>
      </c>
      <c r="G253" s="10">
        <f t="shared" si="3"/>
        <v>1997</v>
      </c>
      <c r="I253" t="s">
        <v>1779</v>
      </c>
      <c r="J253">
        <v>13.31</v>
      </c>
      <c r="K253" t="s">
        <v>1457</v>
      </c>
      <c r="L253">
        <v>21</v>
      </c>
      <c r="M253" t="s">
        <v>1458</v>
      </c>
      <c r="N253" t="s">
        <v>1780</v>
      </c>
      <c r="O253" t="s">
        <v>1492</v>
      </c>
      <c r="P253" t="s">
        <v>1461</v>
      </c>
      <c r="Q253" t="s">
        <v>650</v>
      </c>
      <c r="R253">
        <v>0.0193</v>
      </c>
      <c r="S253" t="s">
        <v>1464</v>
      </c>
      <c r="U253">
        <v>0</v>
      </c>
      <c r="X253">
        <v>0.0193</v>
      </c>
      <c r="Y253" t="s">
        <v>1464</v>
      </c>
      <c r="AA253" t="s">
        <v>1465</v>
      </c>
    </row>
    <row r="254" spans="1:27" ht="14.25">
      <c r="A254" s="1" t="s">
        <v>1776</v>
      </c>
      <c r="B254" t="s">
        <v>551</v>
      </c>
      <c r="C254" t="s">
        <v>551</v>
      </c>
      <c r="D254" t="s">
        <v>808</v>
      </c>
      <c r="E254" t="s">
        <v>1320</v>
      </c>
      <c r="F254" s="2">
        <v>35489</v>
      </c>
      <c r="G254" s="10">
        <f t="shared" si="3"/>
        <v>1997</v>
      </c>
      <c r="I254" t="s">
        <v>1781</v>
      </c>
      <c r="J254">
        <v>13.31</v>
      </c>
      <c r="K254" t="s">
        <v>1457</v>
      </c>
      <c r="L254">
        <v>58.4</v>
      </c>
      <c r="M254" t="s">
        <v>1458</v>
      </c>
      <c r="N254" t="s">
        <v>1782</v>
      </c>
      <c r="O254" t="s">
        <v>1492</v>
      </c>
      <c r="P254" t="s">
        <v>1461</v>
      </c>
      <c r="Q254" t="s">
        <v>650</v>
      </c>
      <c r="R254">
        <v>0.0913</v>
      </c>
      <c r="S254" t="s">
        <v>1464</v>
      </c>
      <c r="U254">
        <v>0</v>
      </c>
      <c r="X254">
        <v>0.0913</v>
      </c>
      <c r="Y254" t="s">
        <v>1464</v>
      </c>
      <c r="AA254" t="s">
        <v>1465</v>
      </c>
    </row>
    <row r="255" spans="1:27" ht="14.25">
      <c r="A255" s="1" t="s">
        <v>1783</v>
      </c>
      <c r="B255" t="s">
        <v>1784</v>
      </c>
      <c r="C255" t="s">
        <v>1784</v>
      </c>
      <c r="D255" t="s">
        <v>808</v>
      </c>
      <c r="E255" t="s">
        <v>1320</v>
      </c>
      <c r="F255" s="2">
        <v>35493</v>
      </c>
      <c r="G255" s="10">
        <f t="shared" si="3"/>
        <v>1997</v>
      </c>
      <c r="I255" t="s">
        <v>1785</v>
      </c>
      <c r="J255">
        <v>13.31</v>
      </c>
      <c r="K255" t="s">
        <v>1457</v>
      </c>
      <c r="L255">
        <v>68</v>
      </c>
      <c r="M255" t="s">
        <v>1458</v>
      </c>
      <c r="N255" t="s">
        <v>1786</v>
      </c>
      <c r="O255" t="s">
        <v>1492</v>
      </c>
      <c r="P255" t="s">
        <v>1461</v>
      </c>
      <c r="Q255" t="s">
        <v>2747</v>
      </c>
      <c r="R255">
        <v>25</v>
      </c>
      <c r="S255" t="s">
        <v>1899</v>
      </c>
      <c r="U255">
        <v>0</v>
      </c>
      <c r="X255">
        <v>0</v>
      </c>
      <c r="Y255" t="s">
        <v>1464</v>
      </c>
      <c r="AA255" t="s">
        <v>1465</v>
      </c>
    </row>
    <row r="256" spans="1:28" ht="14.25">
      <c r="A256" s="1" t="s">
        <v>1787</v>
      </c>
      <c r="B256" t="s">
        <v>1788</v>
      </c>
      <c r="C256" t="s">
        <v>1788</v>
      </c>
      <c r="D256" t="s">
        <v>713</v>
      </c>
      <c r="E256" t="s">
        <v>714</v>
      </c>
      <c r="F256" s="2">
        <v>35570</v>
      </c>
      <c r="G256" s="10">
        <f t="shared" si="3"/>
        <v>1997</v>
      </c>
      <c r="H256" t="s">
        <v>1789</v>
      </c>
      <c r="I256" t="s">
        <v>1790</v>
      </c>
      <c r="J256">
        <v>13.31</v>
      </c>
      <c r="K256" t="s">
        <v>993</v>
      </c>
      <c r="L256">
        <v>0.3</v>
      </c>
      <c r="M256" t="s">
        <v>1458</v>
      </c>
      <c r="N256" t="s">
        <v>1791</v>
      </c>
      <c r="O256" t="s">
        <v>1492</v>
      </c>
      <c r="P256" t="s">
        <v>1461</v>
      </c>
      <c r="Q256" t="s">
        <v>2748</v>
      </c>
      <c r="R256">
        <v>1.66</v>
      </c>
      <c r="S256" t="s">
        <v>1503</v>
      </c>
      <c r="U256">
        <v>5.69</v>
      </c>
      <c r="V256" t="s">
        <v>1463</v>
      </c>
      <c r="AA256">
        <v>5.5</v>
      </c>
      <c r="AB256" t="s">
        <v>3448</v>
      </c>
    </row>
    <row r="257" spans="1:28" ht="14.25">
      <c r="A257" s="1" t="s">
        <v>1787</v>
      </c>
      <c r="B257" t="s">
        <v>1788</v>
      </c>
      <c r="C257" t="s">
        <v>1788</v>
      </c>
      <c r="D257" t="s">
        <v>713</v>
      </c>
      <c r="E257" t="s">
        <v>714</v>
      </c>
      <c r="F257" s="2">
        <v>35570</v>
      </c>
      <c r="G257" s="10">
        <f t="shared" si="3"/>
        <v>1997</v>
      </c>
      <c r="H257" t="s">
        <v>1789</v>
      </c>
      <c r="I257" t="s">
        <v>1793</v>
      </c>
      <c r="J257">
        <v>13.31</v>
      </c>
      <c r="K257" t="s">
        <v>1457</v>
      </c>
      <c r="L257">
        <v>2.3</v>
      </c>
      <c r="M257" t="s">
        <v>1794</v>
      </c>
      <c r="N257" t="s">
        <v>1795</v>
      </c>
      <c r="O257" t="s">
        <v>1492</v>
      </c>
      <c r="P257" t="s">
        <v>1461</v>
      </c>
      <c r="Q257" t="s">
        <v>2749</v>
      </c>
      <c r="R257">
        <v>6.81</v>
      </c>
      <c r="S257" t="s">
        <v>1503</v>
      </c>
      <c r="U257">
        <v>11.79</v>
      </c>
      <c r="V257" t="s">
        <v>1463</v>
      </c>
      <c r="AA257">
        <v>3</v>
      </c>
      <c r="AB257" t="s">
        <v>3448</v>
      </c>
    </row>
    <row r="258" spans="1:28" ht="14.25">
      <c r="A258" s="1" t="s">
        <v>1787</v>
      </c>
      <c r="B258" t="s">
        <v>1788</v>
      </c>
      <c r="C258" t="s">
        <v>1788</v>
      </c>
      <c r="D258" t="s">
        <v>713</v>
      </c>
      <c r="E258" t="s">
        <v>714</v>
      </c>
      <c r="F258" s="2">
        <v>35570</v>
      </c>
      <c r="G258" s="10">
        <f t="shared" si="3"/>
        <v>1997</v>
      </c>
      <c r="H258" t="s">
        <v>1789</v>
      </c>
      <c r="I258" t="s">
        <v>1797</v>
      </c>
      <c r="J258">
        <v>13.31</v>
      </c>
      <c r="K258" t="s">
        <v>1457</v>
      </c>
      <c r="L258">
        <v>2.3</v>
      </c>
      <c r="M258" t="s">
        <v>1458</v>
      </c>
      <c r="N258" t="s">
        <v>1798</v>
      </c>
      <c r="O258" t="s">
        <v>1492</v>
      </c>
      <c r="P258" t="s">
        <v>1461</v>
      </c>
      <c r="Q258" t="s">
        <v>2750</v>
      </c>
      <c r="R258">
        <v>6.8</v>
      </c>
      <c r="S258" t="s">
        <v>1503</v>
      </c>
      <c r="U258">
        <v>11.79</v>
      </c>
      <c r="V258" t="s">
        <v>1463</v>
      </c>
      <c r="AA258">
        <v>3</v>
      </c>
      <c r="AB258" t="s">
        <v>3448</v>
      </c>
    </row>
    <row r="259" spans="1:28" ht="14.25">
      <c r="A259" s="1" t="s">
        <v>1787</v>
      </c>
      <c r="B259" t="s">
        <v>1788</v>
      </c>
      <c r="C259" t="s">
        <v>1788</v>
      </c>
      <c r="D259" t="s">
        <v>713</v>
      </c>
      <c r="E259" t="s">
        <v>714</v>
      </c>
      <c r="F259" s="2">
        <v>35570</v>
      </c>
      <c r="G259" s="10">
        <f aca="true" t="shared" si="4" ref="G259:G322">YEAR(F259)</f>
        <v>1997</v>
      </c>
      <c r="H259" t="s">
        <v>1789</v>
      </c>
      <c r="I259" t="s">
        <v>1800</v>
      </c>
      <c r="J259">
        <v>13.31</v>
      </c>
      <c r="K259" t="s">
        <v>1457</v>
      </c>
      <c r="L259">
        <v>2.3</v>
      </c>
      <c r="M259" t="s">
        <v>1458</v>
      </c>
      <c r="N259" t="s">
        <v>1801</v>
      </c>
      <c r="O259" t="s">
        <v>1492</v>
      </c>
      <c r="P259" t="s">
        <v>1461</v>
      </c>
      <c r="Q259" t="s">
        <v>1796</v>
      </c>
      <c r="R259">
        <v>6.81</v>
      </c>
      <c r="S259" t="s">
        <v>1503</v>
      </c>
      <c r="U259">
        <v>11.79</v>
      </c>
      <c r="V259" t="s">
        <v>1463</v>
      </c>
      <c r="AA259">
        <v>3</v>
      </c>
      <c r="AB259" t="s">
        <v>3448</v>
      </c>
    </row>
    <row r="260" spans="1:27" ht="14.25">
      <c r="A260" s="1" t="s">
        <v>1787</v>
      </c>
      <c r="B260" t="s">
        <v>1788</v>
      </c>
      <c r="C260" t="s">
        <v>1788</v>
      </c>
      <c r="D260" t="s">
        <v>713</v>
      </c>
      <c r="E260" t="s">
        <v>714</v>
      </c>
      <c r="F260" s="2">
        <v>35570</v>
      </c>
      <c r="G260" s="10">
        <f t="shared" si="4"/>
        <v>1997</v>
      </c>
      <c r="H260" t="s">
        <v>1789</v>
      </c>
      <c r="I260" t="s">
        <v>1803</v>
      </c>
      <c r="J260">
        <v>13.31</v>
      </c>
      <c r="N260" t="s">
        <v>1804</v>
      </c>
      <c r="O260" t="s">
        <v>1492</v>
      </c>
      <c r="P260" t="s">
        <v>1468</v>
      </c>
      <c r="R260">
        <v>2.1</v>
      </c>
      <c r="S260" t="s">
        <v>1503</v>
      </c>
      <c r="U260">
        <v>9.2</v>
      </c>
      <c r="V260" t="s">
        <v>1463</v>
      </c>
      <c r="X260">
        <v>0.14</v>
      </c>
      <c r="Y260" t="s">
        <v>1464</v>
      </c>
      <c r="AA260" t="s">
        <v>1465</v>
      </c>
    </row>
    <row r="261" spans="1:28" ht="14.25">
      <c r="A261" s="1" t="s">
        <v>1787</v>
      </c>
      <c r="B261" t="s">
        <v>1788</v>
      </c>
      <c r="C261" t="s">
        <v>1788</v>
      </c>
      <c r="D261" t="s">
        <v>713</v>
      </c>
      <c r="E261" t="s">
        <v>714</v>
      </c>
      <c r="F261" s="2">
        <v>35570</v>
      </c>
      <c r="G261" s="10">
        <f t="shared" si="4"/>
        <v>1997</v>
      </c>
      <c r="H261" t="s">
        <v>1789</v>
      </c>
      <c r="I261" t="s">
        <v>1805</v>
      </c>
      <c r="J261">
        <v>13.31</v>
      </c>
      <c r="K261" t="s">
        <v>1457</v>
      </c>
      <c r="L261">
        <v>0.3</v>
      </c>
      <c r="M261" t="s">
        <v>1458</v>
      </c>
      <c r="N261" t="s">
        <v>1806</v>
      </c>
      <c r="O261" t="s">
        <v>1492</v>
      </c>
      <c r="P261" t="s">
        <v>1468</v>
      </c>
      <c r="Q261" t="s">
        <v>2751</v>
      </c>
      <c r="R261">
        <v>1.66</v>
      </c>
      <c r="S261" t="s">
        <v>1503</v>
      </c>
      <c r="U261">
        <v>5.96</v>
      </c>
      <c r="V261" t="s">
        <v>1463</v>
      </c>
      <c r="AA261">
        <v>5.5</v>
      </c>
      <c r="AB261" t="s">
        <v>3448</v>
      </c>
    </row>
    <row r="262" spans="1:27" ht="14.25">
      <c r="A262" s="1" t="s">
        <v>957</v>
      </c>
      <c r="B262" t="s">
        <v>958</v>
      </c>
      <c r="C262" t="s">
        <v>958</v>
      </c>
      <c r="D262" t="s">
        <v>959</v>
      </c>
      <c r="E262" t="s">
        <v>960</v>
      </c>
      <c r="F262" s="2">
        <v>35579</v>
      </c>
      <c r="G262" s="10">
        <f t="shared" si="4"/>
        <v>1997</v>
      </c>
      <c r="H262" t="s">
        <v>961</v>
      </c>
      <c r="I262" t="s">
        <v>2752</v>
      </c>
      <c r="J262">
        <v>13.31</v>
      </c>
      <c r="K262" t="s">
        <v>1457</v>
      </c>
      <c r="L262">
        <v>96</v>
      </c>
      <c r="M262" t="s">
        <v>1458</v>
      </c>
      <c r="N262" t="s">
        <v>2753</v>
      </c>
      <c r="O262" t="s">
        <v>1492</v>
      </c>
      <c r="P262" t="s">
        <v>1468</v>
      </c>
      <c r="Q262" t="s">
        <v>965</v>
      </c>
      <c r="R262">
        <v>0.1</v>
      </c>
      <c r="S262" t="s">
        <v>1464</v>
      </c>
      <c r="X262">
        <v>0.1</v>
      </c>
      <c r="Y262" t="s">
        <v>1464</v>
      </c>
      <c r="AA262" t="s">
        <v>1465</v>
      </c>
    </row>
    <row r="263" spans="1:27" ht="14.25">
      <c r="A263" s="1" t="s">
        <v>2754</v>
      </c>
      <c r="B263" t="s">
        <v>2755</v>
      </c>
      <c r="C263" t="s">
        <v>2756</v>
      </c>
      <c r="D263" t="s">
        <v>1229</v>
      </c>
      <c r="E263" t="s">
        <v>1230</v>
      </c>
      <c r="F263" s="2">
        <v>35600</v>
      </c>
      <c r="G263" s="10">
        <f t="shared" si="4"/>
        <v>1997</v>
      </c>
      <c r="I263" t="s">
        <v>2757</v>
      </c>
      <c r="J263">
        <v>13.31</v>
      </c>
      <c r="K263" t="s">
        <v>1457</v>
      </c>
      <c r="L263">
        <v>13.4</v>
      </c>
      <c r="M263" t="s">
        <v>1458</v>
      </c>
      <c r="O263" t="s">
        <v>1492</v>
      </c>
      <c r="P263" t="s">
        <v>1461</v>
      </c>
      <c r="Q263" t="s">
        <v>2758</v>
      </c>
      <c r="R263">
        <v>0.03</v>
      </c>
      <c r="S263" t="s">
        <v>1464</v>
      </c>
      <c r="U263">
        <v>0.8</v>
      </c>
      <c r="V263" t="s">
        <v>1503</v>
      </c>
      <c r="X263">
        <v>0.03</v>
      </c>
      <c r="Y263" t="s">
        <v>1464</v>
      </c>
      <c r="AA263" t="s">
        <v>1465</v>
      </c>
    </row>
    <row r="264" spans="1:27" ht="14.25">
      <c r="A264" s="1" t="s">
        <v>2759</v>
      </c>
      <c r="B264" t="s">
        <v>2755</v>
      </c>
      <c r="C264" t="s">
        <v>2756</v>
      </c>
      <c r="D264" t="s">
        <v>1229</v>
      </c>
      <c r="E264" t="s">
        <v>1230</v>
      </c>
      <c r="F264" s="2">
        <v>35600</v>
      </c>
      <c r="G264" s="10">
        <f t="shared" si="4"/>
        <v>1997</v>
      </c>
      <c r="I264" t="s">
        <v>2757</v>
      </c>
      <c r="J264">
        <v>13.31</v>
      </c>
      <c r="K264" t="s">
        <v>1457</v>
      </c>
      <c r="L264">
        <v>11.7</v>
      </c>
      <c r="M264" t="s">
        <v>1458</v>
      </c>
      <c r="O264" t="s">
        <v>1492</v>
      </c>
      <c r="P264" t="s">
        <v>1461</v>
      </c>
      <c r="Q264" t="s">
        <v>2760</v>
      </c>
      <c r="R264">
        <v>0.03</v>
      </c>
      <c r="S264" t="s">
        <v>1464</v>
      </c>
      <c r="U264">
        <v>0.7</v>
      </c>
      <c r="V264" t="s">
        <v>1503</v>
      </c>
      <c r="X264">
        <v>0.03</v>
      </c>
      <c r="Y264" t="s">
        <v>1464</v>
      </c>
      <c r="AA264" t="s">
        <v>1465</v>
      </c>
    </row>
    <row r="265" spans="1:27" ht="14.25">
      <c r="A265" s="1" t="s">
        <v>1807</v>
      </c>
      <c r="B265" t="s">
        <v>1808</v>
      </c>
      <c r="C265" t="s">
        <v>1808</v>
      </c>
      <c r="D265" t="s">
        <v>769</v>
      </c>
      <c r="E265" t="s">
        <v>770</v>
      </c>
      <c r="F265" s="2">
        <v>35605</v>
      </c>
      <c r="G265" s="10">
        <f t="shared" si="4"/>
        <v>1997</v>
      </c>
      <c r="H265" t="s">
        <v>1809</v>
      </c>
      <c r="I265" t="s">
        <v>1810</v>
      </c>
      <c r="J265">
        <v>13.31</v>
      </c>
      <c r="K265" t="s">
        <v>1457</v>
      </c>
      <c r="L265">
        <v>93</v>
      </c>
      <c r="M265" t="s">
        <v>1458</v>
      </c>
      <c r="N265" t="s">
        <v>1811</v>
      </c>
      <c r="O265" t="s">
        <v>1492</v>
      </c>
      <c r="P265" t="s">
        <v>1468</v>
      </c>
      <c r="Q265" t="s">
        <v>1812</v>
      </c>
      <c r="R265">
        <v>18.8</v>
      </c>
      <c r="S265" t="s">
        <v>1503</v>
      </c>
      <c r="X265">
        <v>0.2</v>
      </c>
      <c r="Y265" t="s">
        <v>1464</v>
      </c>
      <c r="AA265" t="s">
        <v>1465</v>
      </c>
    </row>
    <row r="266" spans="1:27" ht="14.25">
      <c r="A266" s="1" t="s">
        <v>1813</v>
      </c>
      <c r="B266" t="s">
        <v>1814</v>
      </c>
      <c r="C266" t="s">
        <v>1815</v>
      </c>
      <c r="D266" t="s">
        <v>1510</v>
      </c>
      <c r="E266" t="s">
        <v>1511</v>
      </c>
      <c r="F266" s="2">
        <v>35737</v>
      </c>
      <c r="G266" s="10">
        <f t="shared" si="4"/>
        <v>1997</v>
      </c>
      <c r="H266" t="s">
        <v>1816</v>
      </c>
      <c r="I266" t="s">
        <v>1817</v>
      </c>
      <c r="J266">
        <v>13.31</v>
      </c>
      <c r="K266" t="s">
        <v>1457</v>
      </c>
      <c r="L266">
        <v>54.9</v>
      </c>
      <c r="M266" t="s">
        <v>1458</v>
      </c>
      <c r="O266" t="s">
        <v>1492</v>
      </c>
      <c r="P266" t="s">
        <v>1461</v>
      </c>
      <c r="Q266" t="s">
        <v>2761</v>
      </c>
      <c r="R266">
        <v>0.06</v>
      </c>
      <c r="S266" t="s">
        <v>1464</v>
      </c>
      <c r="U266">
        <v>0</v>
      </c>
      <c r="X266">
        <v>0.06</v>
      </c>
      <c r="Y266" t="s">
        <v>1464</v>
      </c>
      <c r="AA266" t="s">
        <v>1465</v>
      </c>
    </row>
    <row r="267" spans="1:27" ht="14.25">
      <c r="A267" s="1" t="s">
        <v>1819</v>
      </c>
      <c r="B267" t="s">
        <v>1820</v>
      </c>
      <c r="C267" t="s">
        <v>1820</v>
      </c>
      <c r="D267" t="s">
        <v>1244</v>
      </c>
      <c r="E267" t="s">
        <v>1245</v>
      </c>
      <c r="F267" s="2">
        <v>35760</v>
      </c>
      <c r="G267" s="10">
        <f t="shared" si="4"/>
        <v>1997</v>
      </c>
      <c r="I267" t="s">
        <v>1821</v>
      </c>
      <c r="J267">
        <v>13.31</v>
      </c>
      <c r="K267" t="s">
        <v>1822</v>
      </c>
      <c r="L267">
        <v>24000</v>
      </c>
      <c r="M267" t="s">
        <v>1823</v>
      </c>
      <c r="N267" t="s">
        <v>1824</v>
      </c>
      <c r="O267" t="s">
        <v>1492</v>
      </c>
      <c r="P267" t="s">
        <v>1468</v>
      </c>
      <c r="R267">
        <v>0.1</v>
      </c>
      <c r="S267" t="s">
        <v>1464</v>
      </c>
      <c r="U267">
        <v>5.03</v>
      </c>
      <c r="V267" t="s">
        <v>1825</v>
      </c>
      <c r="X267">
        <v>0.1</v>
      </c>
      <c r="Y267" t="s">
        <v>1464</v>
      </c>
      <c r="AA267" t="s">
        <v>1465</v>
      </c>
    </row>
    <row r="268" spans="1:27" ht="14.25">
      <c r="A268" s="1" t="s">
        <v>1826</v>
      </c>
      <c r="B268" t="s">
        <v>1496</v>
      </c>
      <c r="C268" t="s">
        <v>1496</v>
      </c>
      <c r="D268" t="s">
        <v>1510</v>
      </c>
      <c r="E268" t="s">
        <v>1511</v>
      </c>
      <c r="F268" s="2">
        <v>35794</v>
      </c>
      <c r="G268" s="10">
        <f t="shared" si="4"/>
        <v>1997</v>
      </c>
      <c r="I268" t="s">
        <v>1827</v>
      </c>
      <c r="J268">
        <v>13.31</v>
      </c>
      <c r="K268" t="s">
        <v>1457</v>
      </c>
      <c r="L268">
        <v>0.4</v>
      </c>
      <c r="M268" t="s">
        <v>1828</v>
      </c>
      <c r="O268" t="s">
        <v>1492</v>
      </c>
      <c r="P268" t="s">
        <v>1479</v>
      </c>
      <c r="Q268" t="s">
        <v>2762</v>
      </c>
      <c r="R268">
        <v>8</v>
      </c>
      <c r="S268" t="s">
        <v>2763</v>
      </c>
      <c r="U268">
        <v>25</v>
      </c>
      <c r="V268" t="s">
        <v>2764</v>
      </c>
      <c r="X268">
        <v>0.0295</v>
      </c>
      <c r="Y268" t="s">
        <v>1464</v>
      </c>
      <c r="AA268" t="s">
        <v>1465</v>
      </c>
    </row>
    <row r="269" spans="1:27" ht="14.25">
      <c r="A269" s="1" t="s">
        <v>2765</v>
      </c>
      <c r="B269" t="s">
        <v>2766</v>
      </c>
      <c r="C269" t="s">
        <v>2766</v>
      </c>
      <c r="D269" t="s">
        <v>1847</v>
      </c>
      <c r="E269" t="s">
        <v>1848</v>
      </c>
      <c r="F269" s="2">
        <v>35832</v>
      </c>
      <c r="G269" s="10">
        <f t="shared" si="4"/>
        <v>1998</v>
      </c>
      <c r="I269" t="s">
        <v>641</v>
      </c>
      <c r="J269">
        <v>13.31</v>
      </c>
      <c r="K269" t="s">
        <v>1457</v>
      </c>
      <c r="L269">
        <v>100</v>
      </c>
      <c r="M269" t="s">
        <v>1458</v>
      </c>
      <c r="N269" t="s">
        <v>2767</v>
      </c>
      <c r="O269" t="s">
        <v>1492</v>
      </c>
      <c r="P269" t="s">
        <v>1461</v>
      </c>
      <c r="Q269" t="s">
        <v>2768</v>
      </c>
      <c r="R269">
        <v>0.038</v>
      </c>
      <c r="S269" t="s">
        <v>1464</v>
      </c>
      <c r="U269">
        <v>0</v>
      </c>
      <c r="X269">
        <v>0.038</v>
      </c>
      <c r="Y269" t="s">
        <v>1464</v>
      </c>
      <c r="AA269" t="s">
        <v>1465</v>
      </c>
    </row>
    <row r="270" spans="1:29" ht="14.25">
      <c r="A270" s="1" t="s">
        <v>2769</v>
      </c>
      <c r="B270" t="s">
        <v>2770</v>
      </c>
      <c r="C270" t="s">
        <v>2771</v>
      </c>
      <c r="D270" t="s">
        <v>926</v>
      </c>
      <c r="E270" t="s">
        <v>927</v>
      </c>
      <c r="F270" s="2">
        <v>35839</v>
      </c>
      <c r="G270" s="10">
        <f t="shared" si="4"/>
        <v>1998</v>
      </c>
      <c r="I270" t="s">
        <v>2772</v>
      </c>
      <c r="J270">
        <v>13.31</v>
      </c>
      <c r="K270" t="s">
        <v>1457</v>
      </c>
      <c r="L270">
        <v>8</v>
      </c>
      <c r="M270" t="s">
        <v>1458</v>
      </c>
      <c r="N270" t="s">
        <v>2773</v>
      </c>
      <c r="O270" t="s">
        <v>1492</v>
      </c>
      <c r="P270" t="s">
        <v>1461</v>
      </c>
      <c r="Q270" t="s">
        <v>2774</v>
      </c>
      <c r="R270">
        <v>150</v>
      </c>
      <c r="S270" t="s">
        <v>1738</v>
      </c>
      <c r="U270">
        <v>266</v>
      </c>
      <c r="V270" t="s">
        <v>1503</v>
      </c>
      <c r="AA270">
        <v>33.25</v>
      </c>
      <c r="AB270" t="s">
        <v>1464</v>
      </c>
      <c r="AC270" t="s">
        <v>3449</v>
      </c>
    </row>
    <row r="271" spans="1:27" ht="14.25">
      <c r="A271" s="1" t="s">
        <v>1830</v>
      </c>
      <c r="B271" t="s">
        <v>1831</v>
      </c>
      <c r="C271" t="s">
        <v>1832</v>
      </c>
      <c r="D271" t="s">
        <v>1510</v>
      </c>
      <c r="E271" t="s">
        <v>1511</v>
      </c>
      <c r="F271" s="2">
        <v>35839</v>
      </c>
      <c r="G271" s="10">
        <f t="shared" si="4"/>
        <v>1998</v>
      </c>
      <c r="H271" t="s">
        <v>1833</v>
      </c>
      <c r="I271" t="s">
        <v>1834</v>
      </c>
      <c r="J271">
        <v>13.31</v>
      </c>
      <c r="K271" t="s">
        <v>1457</v>
      </c>
      <c r="L271">
        <v>95</v>
      </c>
      <c r="M271" t="s">
        <v>1458</v>
      </c>
      <c r="O271" t="s">
        <v>1492</v>
      </c>
      <c r="P271" t="s">
        <v>1461</v>
      </c>
      <c r="Q271" t="s">
        <v>650</v>
      </c>
      <c r="R271">
        <v>4.75</v>
      </c>
      <c r="S271" t="s">
        <v>1503</v>
      </c>
      <c r="T271" t="s">
        <v>1517</v>
      </c>
      <c r="U271">
        <v>20.81</v>
      </c>
      <c r="V271" t="s">
        <v>1463</v>
      </c>
      <c r="W271" t="s">
        <v>1519</v>
      </c>
      <c r="X271">
        <v>0.05</v>
      </c>
      <c r="Y271" t="s">
        <v>1464</v>
      </c>
      <c r="Z271" t="s">
        <v>1836</v>
      </c>
      <c r="AA271" t="s">
        <v>1465</v>
      </c>
    </row>
    <row r="272" spans="1:27" ht="14.25">
      <c r="A272" s="1" t="s">
        <v>1830</v>
      </c>
      <c r="B272" t="s">
        <v>1831</v>
      </c>
      <c r="C272" t="s">
        <v>1832</v>
      </c>
      <c r="D272" t="s">
        <v>1510</v>
      </c>
      <c r="E272" t="s">
        <v>1511</v>
      </c>
      <c r="F272" s="2">
        <v>35839</v>
      </c>
      <c r="G272" s="10">
        <f t="shared" si="4"/>
        <v>1998</v>
      </c>
      <c r="H272" t="s">
        <v>1833</v>
      </c>
      <c r="I272" t="s">
        <v>1837</v>
      </c>
      <c r="J272">
        <v>13.31</v>
      </c>
      <c r="L272">
        <v>9</v>
      </c>
      <c r="M272" t="s">
        <v>1458</v>
      </c>
      <c r="N272" t="s">
        <v>1838</v>
      </c>
      <c r="O272" t="s">
        <v>1492</v>
      </c>
      <c r="P272" t="s">
        <v>1468</v>
      </c>
      <c r="R272">
        <v>0.39</v>
      </c>
      <c r="S272" t="s">
        <v>1503</v>
      </c>
      <c r="T272" t="s">
        <v>1517</v>
      </c>
      <c r="U272">
        <v>1.71</v>
      </c>
      <c r="V272" t="s">
        <v>1463</v>
      </c>
      <c r="W272" t="s">
        <v>1519</v>
      </c>
      <c r="X272">
        <v>0.043</v>
      </c>
      <c r="Y272" t="s">
        <v>1464</v>
      </c>
      <c r="Z272" t="s">
        <v>566</v>
      </c>
      <c r="AA272" t="s">
        <v>1465</v>
      </c>
    </row>
    <row r="273" spans="1:27" ht="14.25">
      <c r="A273" s="1" t="s">
        <v>2775</v>
      </c>
      <c r="B273" t="s">
        <v>2776</v>
      </c>
      <c r="C273" t="s">
        <v>2776</v>
      </c>
      <c r="D273" t="s">
        <v>1847</v>
      </c>
      <c r="E273" t="s">
        <v>1848</v>
      </c>
      <c r="F273" s="2">
        <v>35888</v>
      </c>
      <c r="G273" s="10">
        <f t="shared" si="4"/>
        <v>1998</v>
      </c>
      <c r="I273" t="s">
        <v>2169</v>
      </c>
      <c r="J273">
        <v>13.31</v>
      </c>
      <c r="L273">
        <v>22.89</v>
      </c>
      <c r="M273" t="s">
        <v>1458</v>
      </c>
      <c r="N273" t="s">
        <v>2777</v>
      </c>
      <c r="O273" t="s">
        <v>1492</v>
      </c>
      <c r="P273" t="s">
        <v>1468</v>
      </c>
      <c r="R273">
        <v>2.3</v>
      </c>
      <c r="S273" t="s">
        <v>1503</v>
      </c>
      <c r="U273">
        <v>0</v>
      </c>
      <c r="X273">
        <f>R273/L273</f>
        <v>0.10048055919615552</v>
      </c>
      <c r="Y273" t="s">
        <v>1464</v>
      </c>
      <c r="AA273" t="s">
        <v>1465</v>
      </c>
    </row>
    <row r="274" spans="1:27" ht="14.25">
      <c r="A274" s="1" t="s">
        <v>1839</v>
      </c>
      <c r="B274" t="s">
        <v>1840</v>
      </c>
      <c r="C274" t="s">
        <v>1840</v>
      </c>
      <c r="D274" t="s">
        <v>998</v>
      </c>
      <c r="E274" t="s">
        <v>999</v>
      </c>
      <c r="F274" s="2">
        <v>35912</v>
      </c>
      <c r="G274" s="10">
        <f t="shared" si="4"/>
        <v>1998</v>
      </c>
      <c r="H274" t="s">
        <v>1841</v>
      </c>
      <c r="I274" t="s">
        <v>580</v>
      </c>
      <c r="J274">
        <v>13.31</v>
      </c>
      <c r="K274" t="s">
        <v>1457</v>
      </c>
      <c r="L274">
        <v>85</v>
      </c>
      <c r="M274" t="s">
        <v>1458</v>
      </c>
      <c r="N274" t="s">
        <v>1842</v>
      </c>
      <c r="O274" t="s">
        <v>1492</v>
      </c>
      <c r="P274" t="s">
        <v>1461</v>
      </c>
      <c r="Q274" t="s">
        <v>2778</v>
      </c>
      <c r="R274">
        <v>15.3</v>
      </c>
      <c r="S274" t="s">
        <v>1503</v>
      </c>
      <c r="U274">
        <v>44.7</v>
      </c>
      <c r="V274" t="s">
        <v>1463</v>
      </c>
      <c r="X274">
        <v>0.18</v>
      </c>
      <c r="Y274" t="s">
        <v>1464</v>
      </c>
      <c r="AA274" t="s">
        <v>1465</v>
      </c>
    </row>
    <row r="275" spans="1:27" ht="14.25">
      <c r="A275" s="1" t="s">
        <v>1845</v>
      </c>
      <c r="B275" t="s">
        <v>1846</v>
      </c>
      <c r="C275" t="s">
        <v>1846</v>
      </c>
      <c r="D275" t="s">
        <v>1847</v>
      </c>
      <c r="E275" t="s">
        <v>1848</v>
      </c>
      <c r="F275" s="2">
        <v>35933</v>
      </c>
      <c r="G275" s="10">
        <f t="shared" si="4"/>
        <v>1998</v>
      </c>
      <c r="I275" t="s">
        <v>1849</v>
      </c>
      <c r="J275">
        <v>13.31</v>
      </c>
      <c r="K275" t="s">
        <v>1457</v>
      </c>
      <c r="L275">
        <v>45</v>
      </c>
      <c r="M275" t="s">
        <v>1458</v>
      </c>
      <c r="O275" t="s">
        <v>1492</v>
      </c>
      <c r="P275" t="s">
        <v>1461</v>
      </c>
      <c r="Q275" t="s">
        <v>2779</v>
      </c>
      <c r="R275">
        <v>0.03</v>
      </c>
      <c r="S275" t="s">
        <v>1464</v>
      </c>
      <c r="U275">
        <v>0</v>
      </c>
      <c r="X275">
        <v>0.03</v>
      </c>
      <c r="Y275" t="s">
        <v>1464</v>
      </c>
      <c r="AA275" t="s">
        <v>1465</v>
      </c>
    </row>
    <row r="276" spans="1:27" ht="14.25">
      <c r="A276" s="1" t="s">
        <v>1851</v>
      </c>
      <c r="B276" t="s">
        <v>1846</v>
      </c>
      <c r="C276" t="s">
        <v>1846</v>
      </c>
      <c r="D276" t="s">
        <v>1847</v>
      </c>
      <c r="E276" t="s">
        <v>1848</v>
      </c>
      <c r="F276" s="2">
        <v>35933</v>
      </c>
      <c r="G276" s="10">
        <f t="shared" si="4"/>
        <v>1998</v>
      </c>
      <c r="I276" t="s">
        <v>1849</v>
      </c>
      <c r="J276">
        <v>13.31</v>
      </c>
      <c r="K276" t="s">
        <v>1457</v>
      </c>
      <c r="L276">
        <v>45</v>
      </c>
      <c r="M276" t="s">
        <v>1458</v>
      </c>
      <c r="O276" t="s">
        <v>1492</v>
      </c>
      <c r="P276" t="s">
        <v>1461</v>
      </c>
      <c r="Q276" t="s">
        <v>2780</v>
      </c>
      <c r="R276">
        <v>0.03</v>
      </c>
      <c r="S276" t="s">
        <v>1464</v>
      </c>
      <c r="U276">
        <v>0</v>
      </c>
      <c r="X276">
        <v>0.03</v>
      </c>
      <c r="Y276" t="s">
        <v>1464</v>
      </c>
      <c r="AA276" t="s">
        <v>1465</v>
      </c>
    </row>
    <row r="277" spans="1:27" ht="14.25">
      <c r="A277" s="1" t="s">
        <v>2781</v>
      </c>
      <c r="B277" t="s">
        <v>2782</v>
      </c>
      <c r="C277" t="s">
        <v>2782</v>
      </c>
      <c r="D277" t="s">
        <v>713</v>
      </c>
      <c r="E277" t="s">
        <v>714</v>
      </c>
      <c r="F277" s="2">
        <v>35947</v>
      </c>
      <c r="G277" s="10">
        <f t="shared" si="4"/>
        <v>1998</v>
      </c>
      <c r="H277" t="s">
        <v>2783</v>
      </c>
      <c r="I277" t="s">
        <v>2784</v>
      </c>
      <c r="J277">
        <v>13.31</v>
      </c>
      <c r="L277">
        <v>77</v>
      </c>
      <c r="M277" t="s">
        <v>1458</v>
      </c>
      <c r="N277" t="s">
        <v>2785</v>
      </c>
      <c r="O277" t="s">
        <v>1492</v>
      </c>
      <c r="P277" t="s">
        <v>1468</v>
      </c>
      <c r="R277">
        <v>13.6</v>
      </c>
      <c r="S277" t="s">
        <v>1503</v>
      </c>
      <c r="X277">
        <v>0.18</v>
      </c>
      <c r="Y277" t="s">
        <v>1464</v>
      </c>
      <c r="AA277" t="s">
        <v>2786</v>
      </c>
    </row>
    <row r="278" spans="1:27" ht="14.25">
      <c r="A278" s="1" t="s">
        <v>749</v>
      </c>
      <c r="B278" t="s">
        <v>750</v>
      </c>
      <c r="C278" t="s">
        <v>750</v>
      </c>
      <c r="D278" t="s">
        <v>751</v>
      </c>
      <c r="E278" t="s">
        <v>752</v>
      </c>
      <c r="F278" s="2">
        <v>35985</v>
      </c>
      <c r="G278" s="10">
        <f t="shared" si="4"/>
        <v>1998</v>
      </c>
      <c r="H278" t="s">
        <v>753</v>
      </c>
      <c r="I278" t="s">
        <v>1852</v>
      </c>
      <c r="J278">
        <v>13.31</v>
      </c>
      <c r="K278" t="s">
        <v>1457</v>
      </c>
      <c r="L278">
        <v>28</v>
      </c>
      <c r="M278" t="s">
        <v>1458</v>
      </c>
      <c r="N278" t="s">
        <v>1853</v>
      </c>
      <c r="O278" t="s">
        <v>1492</v>
      </c>
      <c r="P278" t="s">
        <v>1468</v>
      </c>
      <c r="R278">
        <v>5.8</v>
      </c>
      <c r="S278" t="s">
        <v>1503</v>
      </c>
      <c r="X278">
        <v>0.21</v>
      </c>
      <c r="Y278" t="s">
        <v>1464</v>
      </c>
      <c r="AA278" t="s">
        <v>1465</v>
      </c>
    </row>
    <row r="279" spans="1:27" ht="14.25">
      <c r="A279" s="1" t="s">
        <v>1854</v>
      </c>
      <c r="B279" t="s">
        <v>1855</v>
      </c>
      <c r="C279" t="s">
        <v>1855</v>
      </c>
      <c r="D279" t="s">
        <v>1217</v>
      </c>
      <c r="E279" t="s">
        <v>1218</v>
      </c>
      <c r="F279" s="2">
        <v>36021</v>
      </c>
      <c r="G279" s="10">
        <f t="shared" si="4"/>
        <v>1998</v>
      </c>
      <c r="H279" t="s">
        <v>1789</v>
      </c>
      <c r="I279" t="s">
        <v>1856</v>
      </c>
      <c r="J279">
        <v>13.31</v>
      </c>
      <c r="K279" t="s">
        <v>1457</v>
      </c>
      <c r="L279">
        <v>10</v>
      </c>
      <c r="M279" t="s">
        <v>1458</v>
      </c>
      <c r="N279" t="s">
        <v>1857</v>
      </c>
      <c r="O279" t="s">
        <v>1492</v>
      </c>
      <c r="P279" t="s">
        <v>1461</v>
      </c>
      <c r="Q279" t="s">
        <v>619</v>
      </c>
      <c r="R279">
        <v>0.0365</v>
      </c>
      <c r="S279" t="s">
        <v>1464</v>
      </c>
      <c r="X279">
        <v>0.0365</v>
      </c>
      <c r="Y279" t="s">
        <v>1464</v>
      </c>
      <c r="AA279" t="s">
        <v>1465</v>
      </c>
    </row>
    <row r="280" spans="1:27" ht="14.25">
      <c r="A280" s="1" t="s">
        <v>2787</v>
      </c>
      <c r="B280" t="s">
        <v>2788</v>
      </c>
      <c r="C280" t="s">
        <v>2788</v>
      </c>
      <c r="D280" t="s">
        <v>1299</v>
      </c>
      <c r="E280" t="s">
        <v>1300</v>
      </c>
      <c r="F280" s="2">
        <v>36067</v>
      </c>
      <c r="G280" s="10">
        <f t="shared" si="4"/>
        <v>1998</v>
      </c>
      <c r="I280" t="s">
        <v>2789</v>
      </c>
      <c r="J280">
        <v>13.31</v>
      </c>
      <c r="K280" t="s">
        <v>1457</v>
      </c>
      <c r="L280">
        <v>7</v>
      </c>
      <c r="M280" t="s">
        <v>1458</v>
      </c>
      <c r="N280" t="s">
        <v>2790</v>
      </c>
      <c r="O280" t="s">
        <v>1492</v>
      </c>
      <c r="P280" t="s">
        <v>1461</v>
      </c>
      <c r="Q280" t="s">
        <v>2791</v>
      </c>
      <c r="R280">
        <v>0</v>
      </c>
      <c r="U280">
        <v>0</v>
      </c>
      <c r="AA280" t="s">
        <v>1465</v>
      </c>
    </row>
    <row r="281" spans="1:27" ht="14.25">
      <c r="A281" s="1" t="s">
        <v>1858</v>
      </c>
      <c r="B281" t="s">
        <v>1859</v>
      </c>
      <c r="C281" t="s">
        <v>1860</v>
      </c>
      <c r="D281" t="s">
        <v>1497</v>
      </c>
      <c r="E281" t="s">
        <v>1498</v>
      </c>
      <c r="F281" s="2">
        <v>36081</v>
      </c>
      <c r="G281" s="10">
        <f t="shared" si="4"/>
        <v>1998</v>
      </c>
      <c r="H281" t="s">
        <v>1861</v>
      </c>
      <c r="I281" t="s">
        <v>1862</v>
      </c>
      <c r="J281">
        <v>13.31</v>
      </c>
      <c r="K281" t="s">
        <v>1717</v>
      </c>
      <c r="L281">
        <v>32.2</v>
      </c>
      <c r="M281" t="s">
        <v>1458</v>
      </c>
      <c r="O281" t="s">
        <v>1492</v>
      </c>
      <c r="P281" t="s">
        <v>1468</v>
      </c>
      <c r="Q281" t="s">
        <v>1502</v>
      </c>
      <c r="R281">
        <v>7.27</v>
      </c>
      <c r="S281" t="s">
        <v>1463</v>
      </c>
      <c r="U281">
        <v>1.66</v>
      </c>
      <c r="V281" t="s">
        <v>1503</v>
      </c>
      <c r="X281">
        <v>0.06</v>
      </c>
      <c r="Y281" t="s">
        <v>1464</v>
      </c>
      <c r="AA281" t="s">
        <v>1465</v>
      </c>
    </row>
    <row r="282" spans="1:27" ht="14.25">
      <c r="A282" s="1" t="s">
        <v>2792</v>
      </c>
      <c r="B282" t="s">
        <v>2793</v>
      </c>
      <c r="D282" t="s">
        <v>704</v>
      </c>
      <c r="E282" t="s">
        <v>705</v>
      </c>
      <c r="F282" s="2">
        <v>36095</v>
      </c>
      <c r="G282" s="10">
        <f t="shared" si="4"/>
        <v>1998</v>
      </c>
      <c r="I282" t="s">
        <v>641</v>
      </c>
      <c r="J282">
        <v>13.31</v>
      </c>
      <c r="K282" t="s">
        <v>1457</v>
      </c>
      <c r="L282">
        <v>99</v>
      </c>
      <c r="M282" t="s">
        <v>1458</v>
      </c>
      <c r="N282" t="s">
        <v>2794</v>
      </c>
      <c r="O282" t="s">
        <v>1492</v>
      </c>
      <c r="P282" t="s">
        <v>1479</v>
      </c>
      <c r="Q282" t="s">
        <v>2795</v>
      </c>
      <c r="R282">
        <v>0.042</v>
      </c>
      <c r="S282" t="s">
        <v>1464</v>
      </c>
      <c r="X282">
        <v>0.042</v>
      </c>
      <c r="Y282" t="s">
        <v>1464</v>
      </c>
      <c r="AA282" t="s">
        <v>1465</v>
      </c>
    </row>
    <row r="283" spans="1:27" ht="14.25">
      <c r="A283" s="1" t="s">
        <v>1866</v>
      </c>
      <c r="B283" t="s">
        <v>1867</v>
      </c>
      <c r="C283" t="s">
        <v>1868</v>
      </c>
      <c r="D283" t="s">
        <v>909</v>
      </c>
      <c r="E283" t="s">
        <v>591</v>
      </c>
      <c r="F283" s="2">
        <v>36187</v>
      </c>
      <c r="G283" s="10">
        <f t="shared" si="4"/>
        <v>1999</v>
      </c>
      <c r="H283" t="s">
        <v>1869</v>
      </c>
      <c r="I283" t="s">
        <v>1870</v>
      </c>
      <c r="J283">
        <v>13.31</v>
      </c>
      <c r="K283" t="s">
        <v>1457</v>
      </c>
      <c r="L283">
        <v>14</v>
      </c>
      <c r="M283" t="s">
        <v>1458</v>
      </c>
      <c r="O283" t="s">
        <v>1492</v>
      </c>
      <c r="P283" t="s">
        <v>1461</v>
      </c>
      <c r="Q283" t="s">
        <v>548</v>
      </c>
      <c r="R283">
        <v>1.25</v>
      </c>
      <c r="S283" t="s">
        <v>1503</v>
      </c>
      <c r="U283">
        <v>5.5</v>
      </c>
      <c r="V283" t="s">
        <v>1463</v>
      </c>
      <c r="X283">
        <v>0.089</v>
      </c>
      <c r="Y283" t="s">
        <v>1464</v>
      </c>
      <c r="AA283" t="s">
        <v>1465</v>
      </c>
    </row>
    <row r="284" spans="1:27" ht="14.25">
      <c r="A284" s="1" t="s">
        <v>1582</v>
      </c>
      <c r="B284" t="s">
        <v>1583</v>
      </c>
      <c r="C284" t="s">
        <v>1584</v>
      </c>
      <c r="D284" t="s">
        <v>926</v>
      </c>
      <c r="E284" t="s">
        <v>927</v>
      </c>
      <c r="F284" s="2">
        <v>36196</v>
      </c>
      <c r="G284" s="10">
        <f t="shared" si="4"/>
        <v>1999</v>
      </c>
      <c r="H284" t="s">
        <v>1585</v>
      </c>
      <c r="I284" t="s">
        <v>2796</v>
      </c>
      <c r="J284">
        <v>13.31</v>
      </c>
      <c r="K284" t="s">
        <v>1457</v>
      </c>
      <c r="L284">
        <v>52.8</v>
      </c>
      <c r="M284" t="s">
        <v>1458</v>
      </c>
      <c r="N284" t="s">
        <v>2797</v>
      </c>
      <c r="O284" t="s">
        <v>1492</v>
      </c>
      <c r="P284" t="s">
        <v>1468</v>
      </c>
      <c r="Q284" t="s">
        <v>1502</v>
      </c>
      <c r="R284">
        <v>0.12</v>
      </c>
      <c r="S284" t="s">
        <v>1464</v>
      </c>
      <c r="X284">
        <v>0.12</v>
      </c>
      <c r="Y284" t="s">
        <v>1464</v>
      </c>
      <c r="AA284" t="s">
        <v>1465</v>
      </c>
    </row>
    <row r="285" spans="1:27" ht="14.25">
      <c r="A285" s="1" t="s">
        <v>1871</v>
      </c>
      <c r="B285" t="s">
        <v>1872</v>
      </c>
      <c r="C285" t="s">
        <v>1873</v>
      </c>
      <c r="D285" t="s">
        <v>871</v>
      </c>
      <c r="E285" t="s">
        <v>872</v>
      </c>
      <c r="F285" s="2">
        <v>36196</v>
      </c>
      <c r="G285" s="10">
        <f t="shared" si="4"/>
        <v>1999</v>
      </c>
      <c r="H285" t="s">
        <v>1874</v>
      </c>
      <c r="I285" t="s">
        <v>1875</v>
      </c>
      <c r="J285">
        <v>13.31</v>
      </c>
      <c r="K285" t="s">
        <v>1457</v>
      </c>
      <c r="L285">
        <v>84.4</v>
      </c>
      <c r="M285" t="s">
        <v>1458</v>
      </c>
      <c r="N285" t="s">
        <v>1876</v>
      </c>
      <c r="O285" t="s">
        <v>1492</v>
      </c>
      <c r="P285" t="s">
        <v>1468</v>
      </c>
      <c r="R285">
        <v>33.8</v>
      </c>
      <c r="S285" t="s">
        <v>1503</v>
      </c>
      <c r="U285">
        <v>0.4</v>
      </c>
      <c r="V285" t="s">
        <v>1464</v>
      </c>
      <c r="X285">
        <v>0.4</v>
      </c>
      <c r="Y285" t="s">
        <v>1464</v>
      </c>
      <c r="AA285" t="s">
        <v>1465</v>
      </c>
    </row>
    <row r="286" spans="1:27" ht="14.25">
      <c r="A286" s="1" t="s">
        <v>1878</v>
      </c>
      <c r="B286" t="s">
        <v>1879</v>
      </c>
      <c r="D286" t="s">
        <v>2912</v>
      </c>
      <c r="E286" t="s">
        <v>1880</v>
      </c>
      <c r="F286" s="2">
        <v>36286</v>
      </c>
      <c r="G286" s="10">
        <f t="shared" si="4"/>
        <v>1999</v>
      </c>
      <c r="I286" t="s">
        <v>1881</v>
      </c>
      <c r="J286">
        <v>13.31</v>
      </c>
      <c r="K286" t="s">
        <v>1457</v>
      </c>
      <c r="L286">
        <v>80.8</v>
      </c>
      <c r="M286" t="s">
        <v>1458</v>
      </c>
      <c r="O286" t="s">
        <v>1492</v>
      </c>
      <c r="P286" t="s">
        <v>1461</v>
      </c>
      <c r="Q286" t="s">
        <v>2798</v>
      </c>
      <c r="R286">
        <v>0.05</v>
      </c>
      <c r="S286" t="s">
        <v>1464</v>
      </c>
      <c r="X286">
        <v>0.05</v>
      </c>
      <c r="Y286" t="s">
        <v>1464</v>
      </c>
      <c r="AA286" t="s">
        <v>1465</v>
      </c>
    </row>
    <row r="287" spans="1:27" ht="14.25">
      <c r="A287" s="1" t="s">
        <v>1883</v>
      </c>
      <c r="B287" t="s">
        <v>1884</v>
      </c>
      <c r="D287" t="s">
        <v>2912</v>
      </c>
      <c r="E287" t="s">
        <v>1880</v>
      </c>
      <c r="F287" s="2">
        <v>36286</v>
      </c>
      <c r="G287" s="10">
        <f t="shared" si="4"/>
        <v>1999</v>
      </c>
      <c r="I287" t="s">
        <v>1885</v>
      </c>
      <c r="J287">
        <v>13.31</v>
      </c>
      <c r="K287" t="s">
        <v>1457</v>
      </c>
      <c r="L287">
        <v>51.08</v>
      </c>
      <c r="M287" t="s">
        <v>919</v>
      </c>
      <c r="N287" t="s">
        <v>1886</v>
      </c>
      <c r="O287" t="s">
        <v>1492</v>
      </c>
      <c r="P287" t="s">
        <v>1461</v>
      </c>
      <c r="Q287" t="s">
        <v>2799</v>
      </c>
      <c r="R287">
        <v>0.05</v>
      </c>
      <c r="S287" t="s">
        <v>1464</v>
      </c>
      <c r="X287">
        <v>0.05</v>
      </c>
      <c r="Y287" t="s">
        <v>1464</v>
      </c>
      <c r="AA287" t="s">
        <v>1465</v>
      </c>
    </row>
    <row r="288" spans="1:27" ht="14.25">
      <c r="A288" s="1" t="s">
        <v>2800</v>
      </c>
      <c r="B288" t="s">
        <v>2801</v>
      </c>
      <c r="C288" t="s">
        <v>2801</v>
      </c>
      <c r="D288" t="s">
        <v>1217</v>
      </c>
      <c r="E288" t="s">
        <v>1218</v>
      </c>
      <c r="F288" s="2">
        <v>36348</v>
      </c>
      <c r="G288" s="10">
        <f t="shared" si="4"/>
        <v>1999</v>
      </c>
      <c r="I288" t="s">
        <v>2802</v>
      </c>
      <c r="J288">
        <v>13.31</v>
      </c>
      <c r="K288" t="s">
        <v>1457</v>
      </c>
      <c r="L288">
        <v>10</v>
      </c>
      <c r="M288" t="s">
        <v>1458</v>
      </c>
      <c r="N288" t="s">
        <v>2803</v>
      </c>
      <c r="O288" t="s">
        <v>1492</v>
      </c>
      <c r="P288" t="s">
        <v>1461</v>
      </c>
      <c r="Q288" t="s">
        <v>650</v>
      </c>
      <c r="R288">
        <v>0.1</v>
      </c>
      <c r="S288" t="s">
        <v>1464</v>
      </c>
      <c r="U288">
        <v>0</v>
      </c>
      <c r="X288">
        <v>0.1</v>
      </c>
      <c r="Y288" t="s">
        <v>1464</v>
      </c>
      <c r="AA288" t="s">
        <v>1465</v>
      </c>
    </row>
    <row r="289" spans="1:27" ht="14.25">
      <c r="A289" s="1" t="s">
        <v>2804</v>
      </c>
      <c r="B289" t="s">
        <v>2801</v>
      </c>
      <c r="C289" t="s">
        <v>2801</v>
      </c>
      <c r="D289" t="s">
        <v>1217</v>
      </c>
      <c r="E289" t="s">
        <v>1218</v>
      </c>
      <c r="F289" s="2">
        <v>36348</v>
      </c>
      <c r="G289" s="10">
        <f t="shared" si="4"/>
        <v>1999</v>
      </c>
      <c r="I289" t="s">
        <v>2805</v>
      </c>
      <c r="J289">
        <v>13.31</v>
      </c>
      <c r="K289" t="s">
        <v>1457</v>
      </c>
      <c r="L289">
        <v>10</v>
      </c>
      <c r="M289" t="s">
        <v>1458</v>
      </c>
      <c r="N289" t="s">
        <v>2803</v>
      </c>
      <c r="O289" t="s">
        <v>1492</v>
      </c>
      <c r="P289" t="s">
        <v>1461</v>
      </c>
      <c r="Q289" t="s">
        <v>650</v>
      </c>
      <c r="R289">
        <v>0.1</v>
      </c>
      <c r="S289" t="s">
        <v>1464</v>
      </c>
      <c r="U289">
        <v>0</v>
      </c>
      <c r="X289">
        <v>0.1</v>
      </c>
      <c r="Y289" t="s">
        <v>1464</v>
      </c>
      <c r="AA289" t="s">
        <v>1465</v>
      </c>
    </row>
    <row r="290" spans="1:27" ht="14.25">
      <c r="A290" s="1" t="s">
        <v>1887</v>
      </c>
      <c r="B290" t="s">
        <v>1888</v>
      </c>
      <c r="C290" t="s">
        <v>1888</v>
      </c>
      <c r="D290" t="s">
        <v>1299</v>
      </c>
      <c r="E290" t="s">
        <v>1300</v>
      </c>
      <c r="F290" s="2">
        <v>36389</v>
      </c>
      <c r="G290" s="10">
        <f t="shared" si="4"/>
        <v>1999</v>
      </c>
      <c r="I290" t="s">
        <v>1889</v>
      </c>
      <c r="J290">
        <v>13.31</v>
      </c>
      <c r="K290" t="s">
        <v>1457</v>
      </c>
      <c r="L290">
        <v>6.5</v>
      </c>
      <c r="M290" t="s">
        <v>1458</v>
      </c>
      <c r="N290" t="s">
        <v>1890</v>
      </c>
      <c r="O290" t="s">
        <v>1492</v>
      </c>
      <c r="P290" t="s">
        <v>1461</v>
      </c>
      <c r="Q290" t="s">
        <v>1891</v>
      </c>
      <c r="R290">
        <v>20</v>
      </c>
      <c r="S290" t="s">
        <v>1304</v>
      </c>
      <c r="Z290" t="s">
        <v>2136</v>
      </c>
      <c r="AA290" t="s">
        <v>2806</v>
      </c>
    </row>
    <row r="291" spans="1:27" ht="14.25">
      <c r="A291" s="1" t="s">
        <v>1892</v>
      </c>
      <c r="B291" t="s">
        <v>1893</v>
      </c>
      <c r="C291" t="s">
        <v>1893</v>
      </c>
      <c r="D291" t="s">
        <v>1299</v>
      </c>
      <c r="E291" t="s">
        <v>1300</v>
      </c>
      <c r="F291" s="2">
        <v>36412</v>
      </c>
      <c r="G291" s="10">
        <f t="shared" si="4"/>
        <v>1999</v>
      </c>
      <c r="H291" t="s">
        <v>1894</v>
      </c>
      <c r="I291" t="s">
        <v>1124</v>
      </c>
      <c r="J291">
        <v>13.31</v>
      </c>
      <c r="K291" t="s">
        <v>1457</v>
      </c>
      <c r="L291">
        <v>8.18</v>
      </c>
      <c r="M291" t="s">
        <v>1458</v>
      </c>
      <c r="N291" t="s">
        <v>1895</v>
      </c>
      <c r="O291" t="s">
        <v>1492</v>
      </c>
      <c r="P291" t="s">
        <v>1461</v>
      </c>
      <c r="Q291" t="s">
        <v>650</v>
      </c>
      <c r="R291">
        <v>15</v>
      </c>
      <c r="S291" t="s">
        <v>1738</v>
      </c>
      <c r="T291" t="s">
        <v>1751</v>
      </c>
      <c r="X291">
        <v>0.018</v>
      </c>
      <c r="Y291" t="s">
        <v>1464</v>
      </c>
      <c r="Z291" t="s">
        <v>1896</v>
      </c>
      <c r="AA291" t="s">
        <v>2807</v>
      </c>
    </row>
    <row r="292" spans="1:27" ht="14.25">
      <c r="A292" s="1" t="s">
        <v>1720</v>
      </c>
      <c r="B292" t="s">
        <v>1721</v>
      </c>
      <c r="C292" t="s">
        <v>1721</v>
      </c>
      <c r="D292" t="s">
        <v>1722</v>
      </c>
      <c r="E292" t="s">
        <v>1723</v>
      </c>
      <c r="F292" s="2">
        <v>36432</v>
      </c>
      <c r="G292" s="10">
        <f t="shared" si="4"/>
        <v>1999</v>
      </c>
      <c r="H292" t="s">
        <v>1724</v>
      </c>
      <c r="I292" t="s">
        <v>1725</v>
      </c>
      <c r="J292">
        <v>13.31</v>
      </c>
      <c r="K292" t="s">
        <v>1457</v>
      </c>
      <c r="L292">
        <v>96</v>
      </c>
      <c r="M292" t="s">
        <v>1458</v>
      </c>
      <c r="O292" t="s">
        <v>1492</v>
      </c>
      <c r="P292" t="s">
        <v>582</v>
      </c>
      <c r="Q292" t="s">
        <v>583</v>
      </c>
      <c r="R292">
        <v>3.4</v>
      </c>
      <c r="S292" t="s">
        <v>1503</v>
      </c>
      <c r="X292">
        <v>0.035</v>
      </c>
      <c r="Y292" t="s">
        <v>1464</v>
      </c>
      <c r="AA292" t="s">
        <v>1465</v>
      </c>
    </row>
    <row r="293" spans="1:27" ht="14.25">
      <c r="A293" s="1" t="s">
        <v>1900</v>
      </c>
      <c r="B293" t="s">
        <v>1901</v>
      </c>
      <c r="C293" t="s">
        <v>1902</v>
      </c>
      <c r="D293" t="s">
        <v>989</v>
      </c>
      <c r="E293" t="s">
        <v>990</v>
      </c>
      <c r="F293" s="2">
        <v>36434</v>
      </c>
      <c r="G293" s="10">
        <f t="shared" si="4"/>
        <v>1999</v>
      </c>
      <c r="I293" t="s">
        <v>1204</v>
      </c>
      <c r="J293">
        <v>13.31</v>
      </c>
      <c r="K293" t="s">
        <v>1457</v>
      </c>
      <c r="O293" t="s">
        <v>1492</v>
      </c>
      <c r="P293" t="s">
        <v>1461</v>
      </c>
      <c r="Q293" t="s">
        <v>650</v>
      </c>
      <c r="R293">
        <v>0.049</v>
      </c>
      <c r="S293" t="s">
        <v>1464</v>
      </c>
      <c r="X293">
        <v>0.049</v>
      </c>
      <c r="Y293" t="s">
        <v>1464</v>
      </c>
      <c r="AA293" t="s">
        <v>1465</v>
      </c>
    </row>
    <row r="294" spans="1:27" ht="14.25">
      <c r="A294" s="1" t="s">
        <v>1904</v>
      </c>
      <c r="B294" t="s">
        <v>1905</v>
      </c>
      <c r="C294" t="s">
        <v>1905</v>
      </c>
      <c r="D294" t="s">
        <v>1299</v>
      </c>
      <c r="E294" t="s">
        <v>1906</v>
      </c>
      <c r="F294" s="2">
        <v>36437</v>
      </c>
      <c r="G294" s="10">
        <f t="shared" si="4"/>
        <v>1999</v>
      </c>
      <c r="H294" t="s">
        <v>1907</v>
      </c>
      <c r="I294" t="s">
        <v>1908</v>
      </c>
      <c r="J294">
        <v>13.31</v>
      </c>
      <c r="K294" t="s">
        <v>1457</v>
      </c>
      <c r="L294">
        <v>2.75</v>
      </c>
      <c r="M294" t="s">
        <v>1458</v>
      </c>
      <c r="N294" t="s">
        <v>1909</v>
      </c>
      <c r="O294" t="s">
        <v>1492</v>
      </c>
      <c r="P294" t="s">
        <v>1461</v>
      </c>
      <c r="Q294" t="s">
        <v>1910</v>
      </c>
      <c r="R294">
        <v>49.3</v>
      </c>
      <c r="S294" t="s">
        <v>2808</v>
      </c>
      <c r="X294">
        <v>0.0608</v>
      </c>
      <c r="Y294" t="s">
        <v>1464</v>
      </c>
      <c r="AA294" t="s">
        <v>1465</v>
      </c>
    </row>
    <row r="295" spans="1:27" ht="14.25">
      <c r="A295" s="1" t="s">
        <v>2809</v>
      </c>
      <c r="B295" t="s">
        <v>2810</v>
      </c>
      <c r="C295" t="s">
        <v>2811</v>
      </c>
      <c r="D295" t="s">
        <v>989</v>
      </c>
      <c r="E295" t="s">
        <v>990</v>
      </c>
      <c r="F295" s="2">
        <v>36451</v>
      </c>
      <c r="G295" s="10">
        <f t="shared" si="4"/>
        <v>1999</v>
      </c>
      <c r="H295" t="s">
        <v>2812</v>
      </c>
      <c r="I295" t="s">
        <v>1233</v>
      </c>
      <c r="J295">
        <v>13.31</v>
      </c>
      <c r="K295" t="s">
        <v>1457</v>
      </c>
      <c r="L295">
        <v>99</v>
      </c>
      <c r="M295" t="s">
        <v>919</v>
      </c>
      <c r="O295" t="s">
        <v>1492</v>
      </c>
      <c r="P295" t="s">
        <v>1461</v>
      </c>
      <c r="Q295" t="s">
        <v>650</v>
      </c>
      <c r="R295">
        <v>0.009</v>
      </c>
      <c r="S295" t="s">
        <v>1464</v>
      </c>
      <c r="X295">
        <v>0.009</v>
      </c>
      <c r="Y295" t="s">
        <v>1464</v>
      </c>
      <c r="AA295" t="s">
        <v>1465</v>
      </c>
    </row>
    <row r="296" spans="1:27" ht="14.25">
      <c r="A296" s="1" t="s">
        <v>2813</v>
      </c>
      <c r="B296" t="s">
        <v>2814</v>
      </c>
      <c r="C296" t="s">
        <v>2814</v>
      </c>
      <c r="D296" t="s">
        <v>1299</v>
      </c>
      <c r="E296" t="s">
        <v>2815</v>
      </c>
      <c r="F296" s="2">
        <v>36476</v>
      </c>
      <c r="G296" s="10">
        <f t="shared" si="4"/>
        <v>1999</v>
      </c>
      <c r="I296" t="s">
        <v>2816</v>
      </c>
      <c r="J296">
        <v>13.31</v>
      </c>
      <c r="K296" t="s">
        <v>1457</v>
      </c>
      <c r="L296">
        <v>7.6</v>
      </c>
      <c r="M296" t="s">
        <v>1458</v>
      </c>
      <c r="N296" t="s">
        <v>2817</v>
      </c>
      <c r="O296" t="s">
        <v>1492</v>
      </c>
      <c r="P296" t="s">
        <v>1461</v>
      </c>
      <c r="Q296" t="s">
        <v>1368</v>
      </c>
      <c r="R296">
        <v>20</v>
      </c>
      <c r="S296" t="s">
        <v>1961</v>
      </c>
      <c r="X296">
        <v>0.024</v>
      </c>
      <c r="Y296" t="s">
        <v>1464</v>
      </c>
      <c r="AA296" t="s">
        <v>1465</v>
      </c>
    </row>
    <row r="297" spans="1:27" ht="14.25">
      <c r="A297" s="1" t="s">
        <v>1728</v>
      </c>
      <c r="B297" t="s">
        <v>1729</v>
      </c>
      <c r="C297" t="s">
        <v>1729</v>
      </c>
      <c r="D297" t="s">
        <v>1299</v>
      </c>
      <c r="E297" t="s">
        <v>1300</v>
      </c>
      <c r="F297" s="2">
        <v>36487</v>
      </c>
      <c r="G297" s="10">
        <f t="shared" si="4"/>
        <v>1999</v>
      </c>
      <c r="I297" t="s">
        <v>1116</v>
      </c>
      <c r="J297">
        <v>13.31</v>
      </c>
      <c r="K297" t="s">
        <v>1457</v>
      </c>
      <c r="L297">
        <v>31.5</v>
      </c>
      <c r="M297" t="s">
        <v>1458</v>
      </c>
      <c r="N297" t="s">
        <v>1730</v>
      </c>
      <c r="O297" t="s">
        <v>1492</v>
      </c>
      <c r="P297" t="s">
        <v>1479</v>
      </c>
      <c r="Q297" t="s">
        <v>2818</v>
      </c>
      <c r="R297">
        <v>7</v>
      </c>
      <c r="S297" t="s">
        <v>1304</v>
      </c>
      <c r="X297">
        <v>0.0085</v>
      </c>
      <c r="Y297" t="s">
        <v>1464</v>
      </c>
      <c r="AA297" t="s">
        <v>1465</v>
      </c>
    </row>
    <row r="298" spans="1:27" ht="14.25">
      <c r="A298" s="1" t="s">
        <v>1912</v>
      </c>
      <c r="B298" t="s">
        <v>1913</v>
      </c>
      <c r="C298" t="s">
        <v>1913</v>
      </c>
      <c r="D298" t="s">
        <v>1299</v>
      </c>
      <c r="E298" t="s">
        <v>1914</v>
      </c>
      <c r="F298" s="2">
        <v>36496</v>
      </c>
      <c r="G298" s="10">
        <f t="shared" si="4"/>
        <v>1999</v>
      </c>
      <c r="I298" t="s">
        <v>1915</v>
      </c>
      <c r="J298">
        <v>13.31</v>
      </c>
      <c r="K298" t="s">
        <v>1457</v>
      </c>
      <c r="L298">
        <v>4.29</v>
      </c>
      <c r="M298" t="s">
        <v>1458</v>
      </c>
      <c r="N298" t="s">
        <v>1916</v>
      </c>
      <c r="O298" t="s">
        <v>1492</v>
      </c>
      <c r="P298" t="s">
        <v>1461</v>
      </c>
      <c r="Q298" t="s">
        <v>1917</v>
      </c>
      <c r="R298">
        <v>12</v>
      </c>
      <c r="S298" t="s">
        <v>1304</v>
      </c>
      <c r="X298">
        <v>0.015</v>
      </c>
      <c r="Y298" t="s">
        <v>1464</v>
      </c>
      <c r="AA298" t="s">
        <v>1465</v>
      </c>
    </row>
    <row r="299" spans="1:27" ht="14.25">
      <c r="A299" s="1" t="s">
        <v>1732</v>
      </c>
      <c r="B299" t="s">
        <v>1733</v>
      </c>
      <c r="C299" t="s">
        <v>1733</v>
      </c>
      <c r="D299" t="s">
        <v>1299</v>
      </c>
      <c r="E299" t="s">
        <v>1300</v>
      </c>
      <c r="F299" s="2">
        <v>36496</v>
      </c>
      <c r="G299" s="10">
        <f t="shared" si="4"/>
        <v>1999</v>
      </c>
      <c r="H299" t="s">
        <v>1734</v>
      </c>
      <c r="I299" t="s">
        <v>1735</v>
      </c>
      <c r="J299">
        <v>13.31</v>
      </c>
      <c r="K299" t="s">
        <v>1457</v>
      </c>
      <c r="L299">
        <v>33.9</v>
      </c>
      <c r="M299" t="s">
        <v>1458</v>
      </c>
      <c r="N299" t="s">
        <v>1736</v>
      </c>
      <c r="O299" t="s">
        <v>1492</v>
      </c>
      <c r="P299" t="s">
        <v>582</v>
      </c>
      <c r="Q299" t="s">
        <v>2819</v>
      </c>
      <c r="R299">
        <v>7</v>
      </c>
      <c r="S299" t="s">
        <v>1738</v>
      </c>
      <c r="T299" t="s">
        <v>1739</v>
      </c>
      <c r="X299">
        <v>0.0085</v>
      </c>
      <c r="Y299" t="s">
        <v>1464</v>
      </c>
      <c r="Z299" t="s">
        <v>1896</v>
      </c>
      <c r="AA299" t="s">
        <v>1465</v>
      </c>
    </row>
    <row r="300" spans="1:27" ht="14.25">
      <c r="A300" s="1" t="s">
        <v>1741</v>
      </c>
      <c r="B300" t="s">
        <v>1742</v>
      </c>
      <c r="C300" t="s">
        <v>1742</v>
      </c>
      <c r="D300" t="s">
        <v>1299</v>
      </c>
      <c r="E300" t="s">
        <v>1300</v>
      </c>
      <c r="F300" s="2">
        <v>36501</v>
      </c>
      <c r="G300" s="10">
        <f t="shared" si="4"/>
        <v>1999</v>
      </c>
      <c r="I300" t="s">
        <v>1743</v>
      </c>
      <c r="J300">
        <v>13.31</v>
      </c>
      <c r="K300" t="s">
        <v>1457</v>
      </c>
      <c r="L300">
        <v>16.5</v>
      </c>
      <c r="M300" t="s">
        <v>1458</v>
      </c>
      <c r="N300" t="s">
        <v>1744</v>
      </c>
      <c r="O300" t="s">
        <v>1492</v>
      </c>
      <c r="P300" t="s">
        <v>1468</v>
      </c>
      <c r="Q300" t="s">
        <v>2820</v>
      </c>
      <c r="R300">
        <v>7</v>
      </c>
      <c r="S300" t="s">
        <v>2002</v>
      </c>
      <c r="T300" t="s">
        <v>1918</v>
      </c>
      <c r="Z300" t="s">
        <v>586</v>
      </c>
      <c r="AA300" t="s">
        <v>1465</v>
      </c>
    </row>
    <row r="301" spans="1:27" ht="14.25">
      <c r="A301" s="1" t="s">
        <v>1919</v>
      </c>
      <c r="B301" t="s">
        <v>1920</v>
      </c>
      <c r="C301" t="s">
        <v>1921</v>
      </c>
      <c r="D301" t="s">
        <v>1299</v>
      </c>
      <c r="E301" t="s">
        <v>1300</v>
      </c>
      <c r="F301" s="2">
        <v>36510</v>
      </c>
      <c r="G301" s="10">
        <f t="shared" si="4"/>
        <v>1999</v>
      </c>
      <c r="H301" t="s">
        <v>1922</v>
      </c>
      <c r="I301" t="s">
        <v>888</v>
      </c>
      <c r="J301">
        <v>13.31</v>
      </c>
      <c r="K301" t="s">
        <v>1457</v>
      </c>
      <c r="L301">
        <v>20.9</v>
      </c>
      <c r="M301" t="s">
        <v>1458</v>
      </c>
      <c r="N301" t="s">
        <v>1923</v>
      </c>
      <c r="O301" t="s">
        <v>1492</v>
      </c>
      <c r="P301" t="s">
        <v>1461</v>
      </c>
      <c r="Q301" t="s">
        <v>650</v>
      </c>
      <c r="R301">
        <v>9</v>
      </c>
      <c r="S301" t="s">
        <v>1738</v>
      </c>
      <c r="T301" t="s">
        <v>1751</v>
      </c>
      <c r="X301">
        <v>0.011</v>
      </c>
      <c r="Y301" t="s">
        <v>1464</v>
      </c>
      <c r="Z301" t="s">
        <v>1896</v>
      </c>
      <c r="AA301" t="s">
        <v>2807</v>
      </c>
    </row>
    <row r="302" spans="1:27" ht="14.25">
      <c r="A302" s="1" t="s">
        <v>1924</v>
      </c>
      <c r="B302" t="s">
        <v>1920</v>
      </c>
      <c r="C302" t="s">
        <v>1920</v>
      </c>
      <c r="D302" t="s">
        <v>1299</v>
      </c>
      <c r="E302" t="s">
        <v>1300</v>
      </c>
      <c r="F302" s="2">
        <v>36510</v>
      </c>
      <c r="G302" s="10">
        <f t="shared" si="4"/>
        <v>1999</v>
      </c>
      <c r="I302" t="s">
        <v>1925</v>
      </c>
      <c r="J302">
        <v>13.31</v>
      </c>
      <c r="K302" t="s">
        <v>1457</v>
      </c>
      <c r="L302">
        <v>20.9</v>
      </c>
      <c r="M302" t="s">
        <v>1458</v>
      </c>
      <c r="N302" t="s">
        <v>1926</v>
      </c>
      <c r="O302" t="s">
        <v>1492</v>
      </c>
      <c r="P302" t="s">
        <v>582</v>
      </c>
      <c r="Q302" t="s">
        <v>548</v>
      </c>
      <c r="R302">
        <v>9</v>
      </c>
      <c r="S302" t="s">
        <v>2821</v>
      </c>
      <c r="T302" t="s">
        <v>1927</v>
      </c>
      <c r="X302">
        <v>0.01</v>
      </c>
      <c r="Y302" t="s">
        <v>1464</v>
      </c>
      <c r="Z302" t="s">
        <v>566</v>
      </c>
      <c r="AA302" t="s">
        <v>1465</v>
      </c>
    </row>
    <row r="303" spans="1:27" ht="14.25">
      <c r="A303" s="1" t="s">
        <v>2822</v>
      </c>
      <c r="B303" t="s">
        <v>2196</v>
      </c>
      <c r="C303" t="s">
        <v>2197</v>
      </c>
      <c r="D303" t="s">
        <v>989</v>
      </c>
      <c r="E303" t="s">
        <v>990</v>
      </c>
      <c r="F303" s="2">
        <v>36544</v>
      </c>
      <c r="G303" s="10">
        <f t="shared" si="4"/>
        <v>2000</v>
      </c>
      <c r="H303" t="s">
        <v>1841</v>
      </c>
      <c r="I303" t="s">
        <v>1204</v>
      </c>
      <c r="J303">
        <v>13.31</v>
      </c>
      <c r="K303" t="s">
        <v>1457</v>
      </c>
      <c r="L303">
        <v>22</v>
      </c>
      <c r="M303" t="s">
        <v>1458</v>
      </c>
      <c r="N303" t="s">
        <v>2823</v>
      </c>
      <c r="O303" t="s">
        <v>1492</v>
      </c>
      <c r="P303" t="s">
        <v>1461</v>
      </c>
      <c r="Q303" t="s">
        <v>1704</v>
      </c>
      <c r="R303">
        <v>0.035</v>
      </c>
      <c r="S303" t="s">
        <v>1464</v>
      </c>
      <c r="X303">
        <v>0.035</v>
      </c>
      <c r="Y303" t="s">
        <v>1464</v>
      </c>
      <c r="AA303" t="s">
        <v>1465</v>
      </c>
    </row>
    <row r="304" spans="1:27" ht="14.25">
      <c r="A304" s="1" t="s">
        <v>1698</v>
      </c>
      <c r="B304" t="s">
        <v>1699</v>
      </c>
      <c r="C304" t="s">
        <v>1700</v>
      </c>
      <c r="D304" t="s">
        <v>989</v>
      </c>
      <c r="E304" t="s">
        <v>990</v>
      </c>
      <c r="F304" s="2">
        <v>36546</v>
      </c>
      <c r="G304" s="10">
        <f t="shared" si="4"/>
        <v>2000</v>
      </c>
      <c r="H304" t="s">
        <v>1701</v>
      </c>
      <c r="I304" t="s">
        <v>1702</v>
      </c>
      <c r="J304">
        <v>13.31</v>
      </c>
      <c r="K304" t="s">
        <v>1457</v>
      </c>
      <c r="L304">
        <v>328</v>
      </c>
      <c r="M304" t="s">
        <v>1458</v>
      </c>
      <c r="N304" t="s">
        <v>1703</v>
      </c>
      <c r="O304" t="s">
        <v>1492</v>
      </c>
      <c r="P304" t="s">
        <v>1461</v>
      </c>
      <c r="Q304" t="s">
        <v>650</v>
      </c>
      <c r="R304">
        <v>0.08</v>
      </c>
      <c r="S304" t="s">
        <v>1464</v>
      </c>
      <c r="X304">
        <v>0.08</v>
      </c>
      <c r="Y304" t="s">
        <v>1464</v>
      </c>
      <c r="AA304" t="s">
        <v>1465</v>
      </c>
    </row>
    <row r="305" spans="1:27" ht="14.25">
      <c r="A305" s="1" t="s">
        <v>1928</v>
      </c>
      <c r="B305" t="s">
        <v>1929</v>
      </c>
      <c r="C305" t="s">
        <v>1929</v>
      </c>
      <c r="D305" t="s">
        <v>1299</v>
      </c>
      <c r="E305" t="s">
        <v>1300</v>
      </c>
      <c r="F305" s="2">
        <v>36553</v>
      </c>
      <c r="G305" s="10">
        <f t="shared" si="4"/>
        <v>2000</v>
      </c>
      <c r="H305" t="s">
        <v>1930</v>
      </c>
      <c r="I305" t="s">
        <v>641</v>
      </c>
      <c r="J305">
        <v>13.31</v>
      </c>
      <c r="K305" t="s">
        <v>1457</v>
      </c>
      <c r="L305">
        <v>16.3</v>
      </c>
      <c r="M305" t="s">
        <v>1458</v>
      </c>
      <c r="N305" t="s">
        <v>1931</v>
      </c>
      <c r="O305" t="s">
        <v>1492</v>
      </c>
      <c r="P305" t="s">
        <v>1461</v>
      </c>
      <c r="Q305" t="s">
        <v>619</v>
      </c>
      <c r="R305">
        <v>15</v>
      </c>
      <c r="S305" t="s">
        <v>1738</v>
      </c>
      <c r="T305" t="s">
        <v>1751</v>
      </c>
      <c r="X305">
        <v>0.018</v>
      </c>
      <c r="Y305" t="s">
        <v>1464</v>
      </c>
      <c r="Z305" t="s">
        <v>1896</v>
      </c>
      <c r="AA305" t="s">
        <v>2807</v>
      </c>
    </row>
    <row r="306" spans="1:27" ht="14.25">
      <c r="A306" s="1" t="s">
        <v>1712</v>
      </c>
      <c r="B306" t="s">
        <v>1713</v>
      </c>
      <c r="C306" t="s">
        <v>1714</v>
      </c>
      <c r="D306" t="s">
        <v>1497</v>
      </c>
      <c r="E306" t="s">
        <v>1498</v>
      </c>
      <c r="F306" s="2">
        <v>36566</v>
      </c>
      <c r="G306" s="10">
        <f t="shared" si="4"/>
        <v>2000</v>
      </c>
      <c r="H306" t="s">
        <v>1715</v>
      </c>
      <c r="I306" t="s">
        <v>1716</v>
      </c>
      <c r="J306">
        <v>13.31</v>
      </c>
      <c r="K306" t="s">
        <v>1717</v>
      </c>
      <c r="N306" t="s">
        <v>1718</v>
      </c>
      <c r="O306" t="s">
        <v>1492</v>
      </c>
      <c r="P306" t="s">
        <v>1468</v>
      </c>
      <c r="Q306" t="s">
        <v>1502</v>
      </c>
      <c r="R306">
        <v>166</v>
      </c>
      <c r="S306" t="s">
        <v>1503</v>
      </c>
      <c r="U306">
        <v>170</v>
      </c>
      <c r="V306" t="s">
        <v>1463</v>
      </c>
      <c r="X306">
        <v>0.13</v>
      </c>
      <c r="Y306" t="s">
        <v>1464</v>
      </c>
      <c r="AA306" t="s">
        <v>2824</v>
      </c>
    </row>
    <row r="307" spans="1:27" ht="14.25">
      <c r="A307" s="1" t="s">
        <v>1933</v>
      </c>
      <c r="B307" t="s">
        <v>1934</v>
      </c>
      <c r="C307" t="s">
        <v>1934</v>
      </c>
      <c r="D307" t="s">
        <v>1299</v>
      </c>
      <c r="E307" t="s">
        <v>1300</v>
      </c>
      <c r="F307" s="2">
        <v>36571</v>
      </c>
      <c r="G307" s="10">
        <f t="shared" si="4"/>
        <v>2000</v>
      </c>
      <c r="H307" t="s">
        <v>1935</v>
      </c>
      <c r="I307" t="s">
        <v>641</v>
      </c>
      <c r="J307">
        <v>13.31</v>
      </c>
      <c r="K307" t="s">
        <v>1457</v>
      </c>
      <c r="L307">
        <v>6</v>
      </c>
      <c r="M307" t="s">
        <v>1458</v>
      </c>
      <c r="N307" t="s">
        <v>1936</v>
      </c>
      <c r="O307" t="s">
        <v>1492</v>
      </c>
      <c r="P307" t="s">
        <v>1461</v>
      </c>
      <c r="Q307" t="s">
        <v>650</v>
      </c>
      <c r="R307">
        <v>12</v>
      </c>
      <c r="S307" t="s">
        <v>1738</v>
      </c>
      <c r="T307" t="s">
        <v>1751</v>
      </c>
      <c r="X307">
        <v>0.015</v>
      </c>
      <c r="Y307" t="s">
        <v>1464</v>
      </c>
      <c r="Z307" t="s">
        <v>1896</v>
      </c>
      <c r="AA307" t="s">
        <v>2807</v>
      </c>
    </row>
    <row r="308" spans="1:27" ht="14.25">
      <c r="A308" s="1" t="s">
        <v>1933</v>
      </c>
      <c r="B308" t="s">
        <v>1934</v>
      </c>
      <c r="C308" t="s">
        <v>1934</v>
      </c>
      <c r="D308" t="s">
        <v>1299</v>
      </c>
      <c r="E308" t="s">
        <v>1300</v>
      </c>
      <c r="F308" s="2">
        <v>36571</v>
      </c>
      <c r="G308" s="10">
        <f t="shared" si="4"/>
        <v>2000</v>
      </c>
      <c r="H308" t="s">
        <v>1935</v>
      </c>
      <c r="I308" t="s">
        <v>1937</v>
      </c>
      <c r="J308">
        <v>13.31</v>
      </c>
      <c r="K308" t="s">
        <v>1938</v>
      </c>
      <c r="L308">
        <v>6</v>
      </c>
      <c r="M308" t="s">
        <v>1458</v>
      </c>
      <c r="N308" t="s">
        <v>1939</v>
      </c>
      <c r="O308" t="s">
        <v>1492</v>
      </c>
      <c r="P308" t="s">
        <v>1461</v>
      </c>
      <c r="Q308" t="s">
        <v>650</v>
      </c>
      <c r="R308">
        <v>30</v>
      </c>
      <c r="S308" t="s">
        <v>1738</v>
      </c>
      <c r="T308" t="s">
        <v>1751</v>
      </c>
      <c r="X308">
        <v>0.037</v>
      </c>
      <c r="Y308" t="s">
        <v>1464</v>
      </c>
      <c r="Z308" t="s">
        <v>1896</v>
      </c>
      <c r="AA308" t="s">
        <v>1465</v>
      </c>
    </row>
    <row r="309" spans="1:27" ht="14.25">
      <c r="A309" s="1" t="s">
        <v>1940</v>
      </c>
      <c r="B309" t="s">
        <v>1941</v>
      </c>
      <c r="C309" t="s">
        <v>1941</v>
      </c>
      <c r="D309" t="s">
        <v>1244</v>
      </c>
      <c r="E309" t="s">
        <v>1245</v>
      </c>
      <c r="F309" s="2">
        <v>36580</v>
      </c>
      <c r="G309" s="10">
        <f t="shared" si="4"/>
        <v>2000</v>
      </c>
      <c r="H309" t="s">
        <v>1942</v>
      </c>
      <c r="I309" t="s">
        <v>1943</v>
      </c>
      <c r="J309">
        <v>13.31</v>
      </c>
      <c r="K309" t="s">
        <v>1457</v>
      </c>
      <c r="L309">
        <v>90</v>
      </c>
      <c r="M309" t="s">
        <v>1458</v>
      </c>
      <c r="N309" t="s">
        <v>1944</v>
      </c>
      <c r="O309" t="s">
        <v>1492</v>
      </c>
      <c r="P309" t="s">
        <v>1461</v>
      </c>
      <c r="Q309" t="s">
        <v>650</v>
      </c>
      <c r="R309">
        <v>0.1</v>
      </c>
      <c r="S309" t="s">
        <v>1464</v>
      </c>
      <c r="X309">
        <v>0.1</v>
      </c>
      <c r="Y309" t="s">
        <v>1464</v>
      </c>
      <c r="AA309" t="s">
        <v>1465</v>
      </c>
    </row>
    <row r="310" spans="1:27" ht="14.25">
      <c r="A310" s="1" t="s">
        <v>2825</v>
      </c>
      <c r="B310" t="s">
        <v>2332</v>
      </c>
      <c r="C310" t="s">
        <v>2826</v>
      </c>
      <c r="D310" t="s">
        <v>1229</v>
      </c>
      <c r="E310" t="s">
        <v>1230</v>
      </c>
      <c r="F310" s="2">
        <v>36585</v>
      </c>
      <c r="G310" s="10">
        <f t="shared" si="4"/>
        <v>2000</v>
      </c>
      <c r="I310" t="s">
        <v>2827</v>
      </c>
      <c r="J310">
        <v>13.31</v>
      </c>
      <c r="K310" t="s">
        <v>1457</v>
      </c>
      <c r="L310">
        <v>10</v>
      </c>
      <c r="M310" t="s">
        <v>1458</v>
      </c>
      <c r="O310" t="s">
        <v>1492</v>
      </c>
      <c r="P310" t="s">
        <v>1461</v>
      </c>
      <c r="Q310" t="s">
        <v>2828</v>
      </c>
      <c r="R310">
        <v>0.35</v>
      </c>
      <c r="S310" t="s">
        <v>1503</v>
      </c>
      <c r="U310">
        <v>0.035</v>
      </c>
      <c r="V310" t="s">
        <v>1464</v>
      </c>
      <c r="X310">
        <v>0.035</v>
      </c>
      <c r="Y310" t="s">
        <v>1464</v>
      </c>
      <c r="AA310" t="s">
        <v>1465</v>
      </c>
    </row>
    <row r="311" spans="1:27" ht="14.25">
      <c r="A311" s="1" t="s">
        <v>1945</v>
      </c>
      <c r="B311" t="s">
        <v>1946</v>
      </c>
      <c r="C311" t="s">
        <v>1946</v>
      </c>
      <c r="D311" t="s">
        <v>1299</v>
      </c>
      <c r="E311" t="s">
        <v>1300</v>
      </c>
      <c r="F311" s="2">
        <v>36595</v>
      </c>
      <c r="G311" s="10">
        <f t="shared" si="4"/>
        <v>2000</v>
      </c>
      <c r="H311" t="s">
        <v>1947</v>
      </c>
      <c r="I311" t="s">
        <v>888</v>
      </c>
      <c r="J311">
        <v>13.31</v>
      </c>
      <c r="K311" t="s">
        <v>1457</v>
      </c>
      <c r="L311">
        <v>16.3</v>
      </c>
      <c r="M311" t="s">
        <v>1458</v>
      </c>
      <c r="N311" t="s">
        <v>1948</v>
      </c>
      <c r="O311" t="s">
        <v>1492</v>
      </c>
      <c r="P311" t="s">
        <v>1461</v>
      </c>
      <c r="Q311" t="s">
        <v>619</v>
      </c>
      <c r="R311">
        <v>12</v>
      </c>
      <c r="S311" t="s">
        <v>1738</v>
      </c>
      <c r="T311" t="s">
        <v>1751</v>
      </c>
      <c r="X311">
        <v>0.015</v>
      </c>
      <c r="Y311" t="s">
        <v>1464</v>
      </c>
      <c r="Z311" t="s">
        <v>1896</v>
      </c>
      <c r="AA311" t="s">
        <v>2807</v>
      </c>
    </row>
    <row r="312" spans="1:27" ht="14.25">
      <c r="A312" s="1" t="s">
        <v>1949</v>
      </c>
      <c r="B312" t="s">
        <v>1950</v>
      </c>
      <c r="C312" t="s">
        <v>1950</v>
      </c>
      <c r="D312" t="s">
        <v>1299</v>
      </c>
      <c r="E312" t="s">
        <v>1300</v>
      </c>
      <c r="F312" s="2">
        <v>36600</v>
      </c>
      <c r="G312" s="10">
        <f t="shared" si="4"/>
        <v>2000</v>
      </c>
      <c r="H312" t="s">
        <v>1951</v>
      </c>
      <c r="I312" t="s">
        <v>1952</v>
      </c>
      <c r="J312">
        <v>13.31</v>
      </c>
      <c r="K312" t="s">
        <v>1457</v>
      </c>
      <c r="L312">
        <v>28.8</v>
      </c>
      <c r="M312" t="s">
        <v>1458</v>
      </c>
      <c r="O312" t="s">
        <v>1492</v>
      </c>
      <c r="P312" t="s">
        <v>1461</v>
      </c>
      <c r="R312">
        <v>9</v>
      </c>
      <c r="S312" t="s">
        <v>1738</v>
      </c>
      <c r="T312" t="s">
        <v>1751</v>
      </c>
      <c r="X312">
        <v>0.011</v>
      </c>
      <c r="Y312" t="s">
        <v>1464</v>
      </c>
      <c r="Z312" t="s">
        <v>1896</v>
      </c>
      <c r="AA312" t="s">
        <v>2807</v>
      </c>
    </row>
    <row r="313" spans="1:27" ht="14.25">
      <c r="A313" s="1" t="s">
        <v>1953</v>
      </c>
      <c r="B313" t="s">
        <v>1954</v>
      </c>
      <c r="C313" t="s">
        <v>1954</v>
      </c>
      <c r="D313" t="s">
        <v>1299</v>
      </c>
      <c r="E313" t="s">
        <v>1300</v>
      </c>
      <c r="F313" s="2">
        <v>36600</v>
      </c>
      <c r="G313" s="10">
        <f t="shared" si="4"/>
        <v>2000</v>
      </c>
      <c r="H313" t="s">
        <v>1955</v>
      </c>
      <c r="I313" t="s">
        <v>888</v>
      </c>
      <c r="J313">
        <v>13.31</v>
      </c>
      <c r="K313" t="s">
        <v>1457</v>
      </c>
      <c r="L313">
        <v>7.5</v>
      </c>
      <c r="M313" t="s">
        <v>1458</v>
      </c>
      <c r="N313" t="s">
        <v>1956</v>
      </c>
      <c r="O313" t="s">
        <v>1492</v>
      </c>
      <c r="P313" t="s">
        <v>1461</v>
      </c>
      <c r="Q313" t="s">
        <v>650</v>
      </c>
      <c r="R313">
        <v>12</v>
      </c>
      <c r="S313" t="s">
        <v>1738</v>
      </c>
      <c r="T313" t="s">
        <v>1751</v>
      </c>
      <c r="X313">
        <v>0.015</v>
      </c>
      <c r="Y313" t="s">
        <v>1464</v>
      </c>
      <c r="Z313" t="s">
        <v>1896</v>
      </c>
      <c r="AA313" t="s">
        <v>2807</v>
      </c>
    </row>
    <row r="314" spans="1:27" ht="14.25">
      <c r="A314" s="1" t="s">
        <v>1957</v>
      </c>
      <c r="B314" t="s">
        <v>1958</v>
      </c>
      <c r="C314" t="s">
        <v>1958</v>
      </c>
      <c r="D314" t="s">
        <v>1299</v>
      </c>
      <c r="E314" t="s">
        <v>1300</v>
      </c>
      <c r="F314" s="2">
        <v>36601</v>
      </c>
      <c r="G314" s="10">
        <f t="shared" si="4"/>
        <v>2000</v>
      </c>
      <c r="I314" t="s">
        <v>1959</v>
      </c>
      <c r="J314">
        <v>13.31</v>
      </c>
      <c r="K314" t="s">
        <v>1457</v>
      </c>
      <c r="L314">
        <v>5.05</v>
      </c>
      <c r="M314" t="s">
        <v>1458</v>
      </c>
      <c r="N314" t="s">
        <v>1960</v>
      </c>
      <c r="O314" t="s">
        <v>1492</v>
      </c>
      <c r="P314" t="s">
        <v>1461</v>
      </c>
      <c r="Q314" t="s">
        <v>2829</v>
      </c>
      <c r="R314">
        <v>20</v>
      </c>
      <c r="S314" t="s">
        <v>1961</v>
      </c>
      <c r="T314" t="s">
        <v>1927</v>
      </c>
      <c r="X314">
        <v>0.015</v>
      </c>
      <c r="Y314" t="s">
        <v>1464</v>
      </c>
      <c r="Z314" t="s">
        <v>566</v>
      </c>
      <c r="AA314" t="s">
        <v>1465</v>
      </c>
    </row>
    <row r="315" spans="1:27" ht="14.25">
      <c r="A315" s="1" t="s">
        <v>1962</v>
      </c>
      <c r="B315" t="s">
        <v>1963</v>
      </c>
      <c r="C315" t="s">
        <v>1964</v>
      </c>
      <c r="D315" t="s">
        <v>1299</v>
      </c>
      <c r="E315" t="s">
        <v>1300</v>
      </c>
      <c r="F315" s="2">
        <v>36602</v>
      </c>
      <c r="G315" s="10">
        <f t="shared" si="4"/>
        <v>2000</v>
      </c>
      <c r="H315" t="s">
        <v>1965</v>
      </c>
      <c r="I315" t="s">
        <v>888</v>
      </c>
      <c r="J315">
        <v>13.31</v>
      </c>
      <c r="K315" t="s">
        <v>1457</v>
      </c>
      <c r="L315">
        <v>16.3</v>
      </c>
      <c r="M315" t="s">
        <v>1458</v>
      </c>
      <c r="N315" t="s">
        <v>1966</v>
      </c>
      <c r="O315" t="s">
        <v>1492</v>
      </c>
      <c r="P315" t="s">
        <v>1461</v>
      </c>
      <c r="Q315" t="s">
        <v>2830</v>
      </c>
      <c r="R315">
        <v>12</v>
      </c>
      <c r="S315" t="s">
        <v>1664</v>
      </c>
      <c r="T315" t="s">
        <v>1967</v>
      </c>
      <c r="U315">
        <v>127</v>
      </c>
      <c r="V315" t="s">
        <v>1968</v>
      </c>
      <c r="X315">
        <v>0.015</v>
      </c>
      <c r="Y315" t="s">
        <v>1464</v>
      </c>
      <c r="Z315" t="s">
        <v>1969</v>
      </c>
      <c r="AA315" t="s">
        <v>2807</v>
      </c>
    </row>
    <row r="316" spans="1:27" ht="14.25">
      <c r="A316" s="1" t="s">
        <v>1970</v>
      </c>
      <c r="B316" t="s">
        <v>1266</v>
      </c>
      <c r="C316" t="s">
        <v>1267</v>
      </c>
      <c r="D316" t="s">
        <v>926</v>
      </c>
      <c r="E316" t="s">
        <v>927</v>
      </c>
      <c r="F316" s="2">
        <v>36606</v>
      </c>
      <c r="G316" s="10">
        <f t="shared" si="4"/>
        <v>2000</v>
      </c>
      <c r="H316" t="s">
        <v>1268</v>
      </c>
      <c r="I316" t="s">
        <v>1971</v>
      </c>
      <c r="J316">
        <v>13.31</v>
      </c>
      <c r="K316" t="s">
        <v>1514</v>
      </c>
      <c r="L316">
        <v>65.6</v>
      </c>
      <c r="M316" t="s">
        <v>1458</v>
      </c>
      <c r="N316" t="s">
        <v>1972</v>
      </c>
      <c r="O316" t="s">
        <v>1492</v>
      </c>
      <c r="P316" t="s">
        <v>1461</v>
      </c>
      <c r="Q316" t="s">
        <v>650</v>
      </c>
      <c r="R316">
        <v>0.08</v>
      </c>
      <c r="S316" t="s">
        <v>1464</v>
      </c>
      <c r="X316">
        <v>0.08</v>
      </c>
      <c r="Y316" t="s">
        <v>1464</v>
      </c>
      <c r="AA316" t="s">
        <v>1465</v>
      </c>
    </row>
    <row r="317" spans="1:27" ht="14.25">
      <c r="A317" s="1" t="s">
        <v>1970</v>
      </c>
      <c r="B317" t="s">
        <v>1266</v>
      </c>
      <c r="C317" t="s">
        <v>1267</v>
      </c>
      <c r="D317" t="s">
        <v>926</v>
      </c>
      <c r="E317" t="s">
        <v>927</v>
      </c>
      <c r="F317" s="2">
        <v>36606</v>
      </c>
      <c r="G317" s="10">
        <f t="shared" si="4"/>
        <v>2000</v>
      </c>
      <c r="H317" t="s">
        <v>1268</v>
      </c>
      <c r="I317" t="s">
        <v>1974</v>
      </c>
      <c r="J317">
        <v>13.31</v>
      </c>
      <c r="K317" t="s">
        <v>1514</v>
      </c>
      <c r="L317">
        <v>65.6</v>
      </c>
      <c r="M317" t="s">
        <v>1458</v>
      </c>
      <c r="N317" t="s">
        <v>1975</v>
      </c>
      <c r="O317" t="s">
        <v>1492</v>
      </c>
      <c r="P317" t="s">
        <v>1461</v>
      </c>
      <c r="Q317" t="s">
        <v>650</v>
      </c>
      <c r="R317">
        <v>0.08</v>
      </c>
      <c r="S317" t="s">
        <v>1464</v>
      </c>
      <c r="X317">
        <v>0.08</v>
      </c>
      <c r="Y317" t="s">
        <v>1464</v>
      </c>
      <c r="AA317" t="s">
        <v>1465</v>
      </c>
    </row>
    <row r="318" spans="1:27" ht="14.25">
      <c r="A318" s="1" t="s">
        <v>1977</v>
      </c>
      <c r="B318" t="s">
        <v>1978</v>
      </c>
      <c r="C318" t="s">
        <v>1979</v>
      </c>
      <c r="D318" t="s">
        <v>1497</v>
      </c>
      <c r="E318" t="s">
        <v>1498</v>
      </c>
      <c r="F318" s="2">
        <v>36619</v>
      </c>
      <c r="G318" s="10">
        <f t="shared" si="4"/>
        <v>2000</v>
      </c>
      <c r="H318" t="s">
        <v>1980</v>
      </c>
      <c r="I318" t="s">
        <v>1204</v>
      </c>
      <c r="J318">
        <v>13.31</v>
      </c>
      <c r="K318" t="s">
        <v>1457</v>
      </c>
      <c r="L318">
        <v>54.01</v>
      </c>
      <c r="M318" t="s">
        <v>1458</v>
      </c>
      <c r="N318" t="s">
        <v>1981</v>
      </c>
      <c r="O318" t="s">
        <v>1492</v>
      </c>
      <c r="P318" t="s">
        <v>1468</v>
      </c>
      <c r="Q318" t="s">
        <v>1502</v>
      </c>
      <c r="R318">
        <v>5.4</v>
      </c>
      <c r="S318" t="s">
        <v>1503</v>
      </c>
      <c r="U318">
        <v>0.47</v>
      </c>
      <c r="V318" t="s">
        <v>1463</v>
      </c>
      <c r="X318">
        <v>0.1</v>
      </c>
      <c r="Y318" t="s">
        <v>1464</v>
      </c>
      <c r="AA318" t="s">
        <v>2831</v>
      </c>
    </row>
    <row r="319" spans="1:27" ht="14.25">
      <c r="A319" s="1" t="s">
        <v>1984</v>
      </c>
      <c r="B319" t="s">
        <v>1985</v>
      </c>
      <c r="C319" t="s">
        <v>1985</v>
      </c>
      <c r="D319" t="s">
        <v>1299</v>
      </c>
      <c r="E319" t="s">
        <v>1300</v>
      </c>
      <c r="F319" s="2">
        <v>36622</v>
      </c>
      <c r="G319" s="10">
        <f t="shared" si="4"/>
        <v>2000</v>
      </c>
      <c r="H319" t="s">
        <v>1986</v>
      </c>
      <c r="I319" t="s">
        <v>888</v>
      </c>
      <c r="J319">
        <v>13.31</v>
      </c>
      <c r="K319" t="s">
        <v>1457</v>
      </c>
      <c r="L319">
        <v>6.3</v>
      </c>
      <c r="M319" t="s">
        <v>1458</v>
      </c>
      <c r="N319" t="s">
        <v>1987</v>
      </c>
      <c r="O319" t="s">
        <v>1492</v>
      </c>
      <c r="P319" t="s">
        <v>1461</v>
      </c>
      <c r="Q319" t="s">
        <v>619</v>
      </c>
      <c r="R319">
        <v>12</v>
      </c>
      <c r="S319" t="s">
        <v>1738</v>
      </c>
      <c r="T319" t="s">
        <v>1751</v>
      </c>
      <c r="X319">
        <v>0.015</v>
      </c>
      <c r="Y319" t="s">
        <v>1464</v>
      </c>
      <c r="Z319" t="s">
        <v>1896</v>
      </c>
      <c r="AA319" t="s">
        <v>2807</v>
      </c>
    </row>
    <row r="320" spans="1:27" ht="14.25">
      <c r="A320" s="1" t="s">
        <v>2832</v>
      </c>
      <c r="B320" t="s">
        <v>2833</v>
      </c>
      <c r="C320" t="s">
        <v>2833</v>
      </c>
      <c r="D320" t="s">
        <v>1299</v>
      </c>
      <c r="E320" t="s">
        <v>1300</v>
      </c>
      <c r="F320" s="2">
        <v>36647</v>
      </c>
      <c r="G320" s="10">
        <f t="shared" si="4"/>
        <v>2000</v>
      </c>
      <c r="I320" t="s">
        <v>2834</v>
      </c>
      <c r="J320">
        <v>13.31</v>
      </c>
      <c r="K320" t="s">
        <v>1457</v>
      </c>
      <c r="L320">
        <v>4.2</v>
      </c>
      <c r="M320" t="s">
        <v>1458</v>
      </c>
      <c r="N320" t="s">
        <v>2835</v>
      </c>
      <c r="O320" t="s">
        <v>1492</v>
      </c>
      <c r="P320" t="s">
        <v>582</v>
      </c>
      <c r="Q320" t="s">
        <v>2836</v>
      </c>
      <c r="R320">
        <v>2</v>
      </c>
      <c r="S320" t="s">
        <v>1304</v>
      </c>
      <c r="T320" t="s">
        <v>1918</v>
      </c>
      <c r="Z320" t="s">
        <v>586</v>
      </c>
      <c r="AA320" t="s">
        <v>1465</v>
      </c>
    </row>
    <row r="321" spans="1:27" ht="14.25">
      <c r="A321" s="1" t="s">
        <v>2837</v>
      </c>
      <c r="B321" t="s">
        <v>2838</v>
      </c>
      <c r="C321" t="s">
        <v>2838</v>
      </c>
      <c r="D321" t="s">
        <v>1299</v>
      </c>
      <c r="E321" t="s">
        <v>1300</v>
      </c>
      <c r="F321" s="2">
        <v>36647</v>
      </c>
      <c r="G321" s="10">
        <f t="shared" si="4"/>
        <v>2000</v>
      </c>
      <c r="I321" t="s">
        <v>2839</v>
      </c>
      <c r="J321">
        <v>13.31</v>
      </c>
      <c r="K321" t="s">
        <v>1457</v>
      </c>
      <c r="L321">
        <v>6</v>
      </c>
      <c r="M321" t="s">
        <v>1458</v>
      </c>
      <c r="N321" t="s">
        <v>2840</v>
      </c>
      <c r="O321" t="s">
        <v>1492</v>
      </c>
      <c r="P321" t="s">
        <v>582</v>
      </c>
      <c r="Q321" t="s">
        <v>548</v>
      </c>
      <c r="R321">
        <v>60</v>
      </c>
      <c r="S321" t="s">
        <v>2841</v>
      </c>
      <c r="AA321" t="s">
        <v>2842</v>
      </c>
    </row>
    <row r="322" spans="1:27" ht="14.25">
      <c r="A322" s="1" t="s">
        <v>2679</v>
      </c>
      <c r="B322" t="s">
        <v>2680</v>
      </c>
      <c r="C322" t="s">
        <v>2681</v>
      </c>
      <c r="D322" t="s">
        <v>998</v>
      </c>
      <c r="E322" t="s">
        <v>999</v>
      </c>
      <c r="F322" s="2">
        <v>36648</v>
      </c>
      <c r="G322" s="10">
        <f t="shared" si="4"/>
        <v>2000</v>
      </c>
      <c r="H322" t="s">
        <v>2682</v>
      </c>
      <c r="I322" t="s">
        <v>2683</v>
      </c>
      <c r="J322">
        <v>13.31</v>
      </c>
      <c r="K322" t="s">
        <v>1457</v>
      </c>
      <c r="L322">
        <v>42000</v>
      </c>
      <c r="M322" t="s">
        <v>1503</v>
      </c>
      <c r="N322" t="s">
        <v>2684</v>
      </c>
      <c r="O322" t="s">
        <v>1492</v>
      </c>
      <c r="P322" t="s">
        <v>1468</v>
      </c>
      <c r="Q322" t="s">
        <v>2843</v>
      </c>
      <c r="R322">
        <v>1.18</v>
      </c>
      <c r="S322" t="s">
        <v>1503</v>
      </c>
      <c r="U322">
        <v>3.28</v>
      </c>
      <c r="V322" t="s">
        <v>1463</v>
      </c>
      <c r="Y322" t="s">
        <v>1464</v>
      </c>
      <c r="AA322" t="s">
        <v>1465</v>
      </c>
    </row>
    <row r="323" spans="1:27" ht="14.25">
      <c r="A323" s="1" t="s">
        <v>1988</v>
      </c>
      <c r="B323" t="s">
        <v>1989</v>
      </c>
      <c r="C323" t="s">
        <v>1989</v>
      </c>
      <c r="D323" t="s">
        <v>1722</v>
      </c>
      <c r="E323" t="s">
        <v>1723</v>
      </c>
      <c r="F323" s="2">
        <v>36653</v>
      </c>
      <c r="G323" s="10">
        <f aca="true" t="shared" si="5" ref="G323:G386">YEAR(F323)</f>
        <v>2000</v>
      </c>
      <c r="H323" t="s">
        <v>1990</v>
      </c>
      <c r="I323" t="s">
        <v>1204</v>
      </c>
      <c r="J323">
        <v>13.31</v>
      </c>
      <c r="K323" t="s">
        <v>1457</v>
      </c>
      <c r="L323">
        <v>26.6</v>
      </c>
      <c r="M323" t="s">
        <v>1458</v>
      </c>
      <c r="N323" t="s">
        <v>1991</v>
      </c>
      <c r="O323" t="s">
        <v>1492</v>
      </c>
      <c r="P323" t="s">
        <v>1479</v>
      </c>
      <c r="Q323" t="s">
        <v>2844</v>
      </c>
      <c r="R323">
        <v>1.1</v>
      </c>
      <c r="S323" t="s">
        <v>1503</v>
      </c>
      <c r="X323">
        <v>0.04</v>
      </c>
      <c r="Y323" t="s">
        <v>1464</v>
      </c>
      <c r="AA323" t="s">
        <v>1465</v>
      </c>
    </row>
    <row r="324" spans="1:27" ht="14.25">
      <c r="A324" s="1" t="s">
        <v>1992</v>
      </c>
      <c r="B324" t="s">
        <v>1993</v>
      </c>
      <c r="C324" t="s">
        <v>1993</v>
      </c>
      <c r="D324" t="s">
        <v>1510</v>
      </c>
      <c r="E324" t="s">
        <v>1511</v>
      </c>
      <c r="F324" s="2">
        <v>36656</v>
      </c>
      <c r="G324" s="10">
        <f t="shared" si="5"/>
        <v>2000</v>
      </c>
      <c r="H324" t="s">
        <v>1994</v>
      </c>
      <c r="I324" t="s">
        <v>1995</v>
      </c>
      <c r="J324">
        <v>13.31</v>
      </c>
      <c r="K324" t="s">
        <v>1457</v>
      </c>
      <c r="L324">
        <v>20.75</v>
      </c>
      <c r="M324" t="s">
        <v>1996</v>
      </c>
      <c r="N324" t="s">
        <v>1997</v>
      </c>
      <c r="O324" t="s">
        <v>1492</v>
      </c>
      <c r="P324" t="s">
        <v>1461</v>
      </c>
      <c r="Q324" t="s">
        <v>650</v>
      </c>
      <c r="R324">
        <v>0.83</v>
      </c>
      <c r="S324" t="s">
        <v>1503</v>
      </c>
      <c r="U324">
        <v>2.91</v>
      </c>
      <c r="V324" t="s">
        <v>1463</v>
      </c>
      <c r="X324">
        <v>0.04</v>
      </c>
      <c r="Y324" t="s">
        <v>1464</v>
      </c>
      <c r="AA324" t="s">
        <v>1465</v>
      </c>
    </row>
    <row r="325" spans="1:27" ht="14.25">
      <c r="A325" s="1" t="s">
        <v>1682</v>
      </c>
      <c r="B325" t="s">
        <v>1276</v>
      </c>
      <c r="C325" t="s">
        <v>1683</v>
      </c>
      <c r="D325" t="s">
        <v>1497</v>
      </c>
      <c r="E325" t="s">
        <v>1498</v>
      </c>
      <c r="F325" s="2">
        <v>36669</v>
      </c>
      <c r="G325" s="10">
        <f t="shared" si="5"/>
        <v>2000</v>
      </c>
      <c r="H325" t="s">
        <v>1684</v>
      </c>
      <c r="I325" t="s">
        <v>1685</v>
      </c>
      <c r="J325">
        <v>13.3</v>
      </c>
      <c r="K325" t="s">
        <v>1457</v>
      </c>
      <c r="N325" t="s">
        <v>1686</v>
      </c>
      <c r="O325" t="s">
        <v>1492</v>
      </c>
      <c r="P325" t="s">
        <v>1468</v>
      </c>
      <c r="R325">
        <v>0.05</v>
      </c>
      <c r="S325" t="s">
        <v>1464</v>
      </c>
      <c r="X325">
        <v>0.05</v>
      </c>
      <c r="Y325" t="s">
        <v>1464</v>
      </c>
      <c r="AA325" t="s">
        <v>1465</v>
      </c>
    </row>
    <row r="326" spans="1:27" ht="14.25">
      <c r="A326" s="1" t="s">
        <v>1747</v>
      </c>
      <c r="B326" t="s">
        <v>1748</v>
      </c>
      <c r="C326" t="s">
        <v>1748</v>
      </c>
      <c r="D326" t="s">
        <v>1299</v>
      </c>
      <c r="E326" t="s">
        <v>1300</v>
      </c>
      <c r="F326" s="2">
        <v>36719</v>
      </c>
      <c r="G326" s="10">
        <f t="shared" si="5"/>
        <v>2000</v>
      </c>
      <c r="H326" t="s">
        <v>1749</v>
      </c>
      <c r="I326" t="s">
        <v>888</v>
      </c>
      <c r="J326">
        <v>13.31</v>
      </c>
      <c r="K326" t="s">
        <v>1457</v>
      </c>
      <c r="L326">
        <v>21</v>
      </c>
      <c r="M326" t="s">
        <v>1458</v>
      </c>
      <c r="N326" t="s">
        <v>1750</v>
      </c>
      <c r="O326" t="s">
        <v>1492</v>
      </c>
      <c r="P326" t="s">
        <v>582</v>
      </c>
      <c r="Q326" t="s">
        <v>2845</v>
      </c>
      <c r="R326">
        <v>7</v>
      </c>
      <c r="S326" t="s">
        <v>1738</v>
      </c>
      <c r="T326" t="s">
        <v>2846</v>
      </c>
      <c r="X326">
        <v>0.009</v>
      </c>
      <c r="Y326" t="s">
        <v>1464</v>
      </c>
      <c r="Z326" t="s">
        <v>1896</v>
      </c>
      <c r="AA326" t="s">
        <v>2807</v>
      </c>
    </row>
    <row r="327" spans="1:27" ht="14.25">
      <c r="A327" s="1" t="s">
        <v>1999</v>
      </c>
      <c r="B327" t="s">
        <v>1748</v>
      </c>
      <c r="C327" t="s">
        <v>1748</v>
      </c>
      <c r="D327" t="s">
        <v>1299</v>
      </c>
      <c r="E327" t="s">
        <v>1300</v>
      </c>
      <c r="F327" s="2">
        <v>36719</v>
      </c>
      <c r="G327" s="10">
        <f t="shared" si="5"/>
        <v>2000</v>
      </c>
      <c r="I327" t="s">
        <v>2000</v>
      </c>
      <c r="J327">
        <v>13.31</v>
      </c>
      <c r="K327" t="s">
        <v>1457</v>
      </c>
      <c r="L327">
        <v>21</v>
      </c>
      <c r="M327" t="s">
        <v>1458</v>
      </c>
      <c r="N327" t="s">
        <v>2001</v>
      </c>
      <c r="O327" t="s">
        <v>1492</v>
      </c>
      <c r="P327" t="s">
        <v>582</v>
      </c>
      <c r="Q327" t="s">
        <v>583</v>
      </c>
      <c r="R327">
        <v>7</v>
      </c>
      <c r="S327" t="s">
        <v>2002</v>
      </c>
      <c r="T327" t="s">
        <v>2847</v>
      </c>
      <c r="Z327" t="s">
        <v>586</v>
      </c>
      <c r="AA327" t="s">
        <v>1465</v>
      </c>
    </row>
    <row r="328" spans="1:27" ht="14.25">
      <c r="A328" s="1" t="s">
        <v>2004</v>
      </c>
      <c r="B328" t="s">
        <v>2005</v>
      </c>
      <c r="C328" t="s">
        <v>2006</v>
      </c>
      <c r="D328" t="s">
        <v>1847</v>
      </c>
      <c r="E328" t="s">
        <v>1848</v>
      </c>
      <c r="F328" s="2">
        <v>36732</v>
      </c>
      <c r="G328" s="10">
        <f t="shared" si="5"/>
        <v>2000</v>
      </c>
      <c r="H328" t="s">
        <v>2007</v>
      </c>
      <c r="I328" t="s">
        <v>2008</v>
      </c>
      <c r="J328">
        <v>13.31</v>
      </c>
      <c r="K328" t="s">
        <v>1457</v>
      </c>
      <c r="L328">
        <v>76.7</v>
      </c>
      <c r="M328" t="s">
        <v>1458</v>
      </c>
      <c r="N328" t="s">
        <v>2009</v>
      </c>
      <c r="O328" t="s">
        <v>1492</v>
      </c>
      <c r="P328" t="s">
        <v>1461</v>
      </c>
      <c r="Q328" t="s">
        <v>548</v>
      </c>
      <c r="R328">
        <v>9.5</v>
      </c>
      <c r="S328" t="s">
        <v>1463</v>
      </c>
      <c r="U328">
        <v>9.2</v>
      </c>
      <c r="V328" t="s">
        <v>1825</v>
      </c>
      <c r="X328">
        <v>0.12</v>
      </c>
      <c r="Y328" t="s">
        <v>1464</v>
      </c>
      <c r="AA328" t="s">
        <v>1465</v>
      </c>
    </row>
    <row r="329" spans="1:27" ht="14.25">
      <c r="A329" s="1" t="s">
        <v>2010</v>
      </c>
      <c r="B329" t="s">
        <v>2011</v>
      </c>
      <c r="C329" t="s">
        <v>2011</v>
      </c>
      <c r="D329" t="s">
        <v>769</v>
      </c>
      <c r="E329" t="s">
        <v>770</v>
      </c>
      <c r="F329" s="2">
        <v>36740</v>
      </c>
      <c r="G329" s="10">
        <f t="shared" si="5"/>
        <v>2000</v>
      </c>
      <c r="H329" t="s">
        <v>1678</v>
      </c>
      <c r="I329" t="s">
        <v>888</v>
      </c>
      <c r="J329">
        <v>13.31</v>
      </c>
      <c r="K329" t="s">
        <v>1457</v>
      </c>
      <c r="L329">
        <v>10</v>
      </c>
      <c r="M329" t="s">
        <v>1458</v>
      </c>
      <c r="N329" t="s">
        <v>2012</v>
      </c>
      <c r="O329" t="s">
        <v>1492</v>
      </c>
      <c r="P329" t="s">
        <v>1461</v>
      </c>
      <c r="Q329" t="s">
        <v>2848</v>
      </c>
      <c r="R329">
        <v>30</v>
      </c>
      <c r="S329" t="s">
        <v>2849</v>
      </c>
      <c r="U329">
        <v>0.035</v>
      </c>
      <c r="V329" t="s">
        <v>1464</v>
      </c>
      <c r="X329">
        <v>0.035</v>
      </c>
      <c r="Y329" t="s">
        <v>1464</v>
      </c>
      <c r="AA329" t="s">
        <v>1465</v>
      </c>
    </row>
    <row r="330" spans="1:27" ht="14.25">
      <c r="A330" s="1" t="s">
        <v>2010</v>
      </c>
      <c r="B330" t="s">
        <v>2011</v>
      </c>
      <c r="C330" t="s">
        <v>2011</v>
      </c>
      <c r="D330" t="s">
        <v>769</v>
      </c>
      <c r="E330" t="s">
        <v>770</v>
      </c>
      <c r="F330" s="2">
        <v>36740</v>
      </c>
      <c r="G330" s="10">
        <f t="shared" si="5"/>
        <v>2000</v>
      </c>
      <c r="H330" t="s">
        <v>1678</v>
      </c>
      <c r="I330" t="s">
        <v>2014</v>
      </c>
      <c r="J330">
        <v>13.31</v>
      </c>
      <c r="L330">
        <v>5</v>
      </c>
      <c r="M330" t="s">
        <v>1458</v>
      </c>
      <c r="N330" t="s">
        <v>2015</v>
      </c>
      <c r="O330" t="s">
        <v>1492</v>
      </c>
      <c r="P330" t="s">
        <v>1461</v>
      </c>
      <c r="Q330" t="s">
        <v>2850</v>
      </c>
      <c r="R330">
        <v>0.12</v>
      </c>
      <c r="S330" t="s">
        <v>1464</v>
      </c>
      <c r="X330">
        <v>0.12</v>
      </c>
      <c r="Y330" t="s">
        <v>1464</v>
      </c>
      <c r="AA330" t="s">
        <v>1465</v>
      </c>
    </row>
    <row r="331" spans="1:27" ht="14.25">
      <c r="A331" s="1" t="s">
        <v>2017</v>
      </c>
      <c r="B331" t="s">
        <v>2018</v>
      </c>
      <c r="C331" t="s">
        <v>2018</v>
      </c>
      <c r="D331" t="s">
        <v>1299</v>
      </c>
      <c r="E331" t="s">
        <v>1300</v>
      </c>
      <c r="F331" s="2">
        <v>36742</v>
      </c>
      <c r="G331" s="10">
        <f t="shared" si="5"/>
        <v>2000</v>
      </c>
      <c r="I331" t="s">
        <v>2019</v>
      </c>
      <c r="J331">
        <v>13.31</v>
      </c>
      <c r="K331" t="s">
        <v>1457</v>
      </c>
      <c r="L331">
        <v>19</v>
      </c>
      <c r="M331" t="s">
        <v>1458</v>
      </c>
      <c r="N331" t="s">
        <v>2020</v>
      </c>
      <c r="O331" t="s">
        <v>1492</v>
      </c>
      <c r="P331" t="s">
        <v>582</v>
      </c>
      <c r="Q331" t="s">
        <v>2851</v>
      </c>
      <c r="R331">
        <v>12</v>
      </c>
      <c r="S331" t="s">
        <v>2021</v>
      </c>
      <c r="AA331" t="s">
        <v>2852</v>
      </c>
    </row>
    <row r="332" spans="1:27" ht="14.25">
      <c r="A332" s="1" t="s">
        <v>2853</v>
      </c>
      <c r="B332" t="s">
        <v>2854</v>
      </c>
      <c r="C332" t="s">
        <v>2855</v>
      </c>
      <c r="D332" t="s">
        <v>1229</v>
      </c>
      <c r="E332" t="s">
        <v>2856</v>
      </c>
      <c r="F332" s="2">
        <v>36832</v>
      </c>
      <c r="G332" s="10">
        <f t="shared" si="5"/>
        <v>2000</v>
      </c>
      <c r="H332" t="s">
        <v>2857</v>
      </c>
      <c r="I332" t="s">
        <v>2858</v>
      </c>
      <c r="J332">
        <v>13.31</v>
      </c>
      <c r="K332" t="s">
        <v>1457</v>
      </c>
      <c r="L332">
        <v>80</v>
      </c>
      <c r="M332" t="s">
        <v>1458</v>
      </c>
      <c r="O332" t="s">
        <v>1492</v>
      </c>
      <c r="P332" t="s">
        <v>1468</v>
      </c>
      <c r="R332">
        <v>8</v>
      </c>
      <c r="S332" t="s">
        <v>1503</v>
      </c>
      <c r="X332">
        <v>0.1</v>
      </c>
      <c r="Y332" t="s">
        <v>1464</v>
      </c>
      <c r="AA332" t="s">
        <v>1465</v>
      </c>
    </row>
    <row r="333" spans="1:27" ht="14.25">
      <c r="A333" s="1" t="s">
        <v>2022</v>
      </c>
      <c r="B333" t="s">
        <v>2023</v>
      </c>
      <c r="C333" t="s">
        <v>2024</v>
      </c>
      <c r="D333" t="s">
        <v>1497</v>
      </c>
      <c r="E333" t="s">
        <v>1498</v>
      </c>
      <c r="F333" s="2">
        <v>36843</v>
      </c>
      <c r="G333" s="10">
        <f t="shared" si="5"/>
        <v>2000</v>
      </c>
      <c r="H333" t="s">
        <v>2025</v>
      </c>
      <c r="I333" t="s">
        <v>2026</v>
      </c>
      <c r="J333">
        <v>13.31</v>
      </c>
      <c r="K333" t="s">
        <v>1717</v>
      </c>
      <c r="O333" t="s">
        <v>1492</v>
      </c>
      <c r="P333" t="s">
        <v>1468</v>
      </c>
      <c r="Q333" t="s">
        <v>1502</v>
      </c>
      <c r="R333">
        <v>2.29</v>
      </c>
      <c r="S333" t="s">
        <v>1503</v>
      </c>
      <c r="U333">
        <v>10.01</v>
      </c>
      <c r="V333" t="s">
        <v>1463</v>
      </c>
      <c r="Z333" t="s">
        <v>586</v>
      </c>
      <c r="AA333" t="s">
        <v>1465</v>
      </c>
    </row>
    <row r="334" spans="1:27" ht="14.25">
      <c r="A334" s="1" t="s">
        <v>2027</v>
      </c>
      <c r="B334" t="s">
        <v>2028</v>
      </c>
      <c r="C334" t="s">
        <v>2029</v>
      </c>
      <c r="D334" t="s">
        <v>537</v>
      </c>
      <c r="E334" t="s">
        <v>538</v>
      </c>
      <c r="F334" s="2">
        <v>36881</v>
      </c>
      <c r="G334" s="10">
        <f t="shared" si="5"/>
        <v>2000</v>
      </c>
      <c r="H334" t="s">
        <v>2030</v>
      </c>
      <c r="I334" t="s">
        <v>2031</v>
      </c>
      <c r="J334">
        <v>13.31</v>
      </c>
      <c r="K334" t="s">
        <v>1457</v>
      </c>
      <c r="L334">
        <v>11</v>
      </c>
      <c r="M334" t="s">
        <v>541</v>
      </c>
      <c r="O334" t="s">
        <v>1492</v>
      </c>
      <c r="P334" t="s">
        <v>1461</v>
      </c>
      <c r="Q334" t="s">
        <v>650</v>
      </c>
      <c r="R334">
        <v>1.72</v>
      </c>
      <c r="S334" t="s">
        <v>1503</v>
      </c>
      <c r="T334" t="s">
        <v>1564</v>
      </c>
      <c r="X334">
        <f>R334/L334</f>
        <v>0.15636363636363637</v>
      </c>
      <c r="Y334" t="s">
        <v>1464</v>
      </c>
      <c r="AA334" t="s">
        <v>1465</v>
      </c>
    </row>
    <row r="335" spans="1:27" ht="14.25">
      <c r="A335" s="1" t="s">
        <v>2033</v>
      </c>
      <c r="B335" t="s">
        <v>2034</v>
      </c>
      <c r="C335" t="s">
        <v>2034</v>
      </c>
      <c r="D335" t="s">
        <v>808</v>
      </c>
      <c r="E335" t="s">
        <v>1320</v>
      </c>
      <c r="F335" s="2">
        <v>36889</v>
      </c>
      <c r="G335" s="10">
        <f t="shared" si="5"/>
        <v>2000</v>
      </c>
      <c r="H335" t="s">
        <v>2035</v>
      </c>
      <c r="I335" t="s">
        <v>2036</v>
      </c>
      <c r="J335">
        <v>13.31</v>
      </c>
      <c r="K335" t="s">
        <v>1457</v>
      </c>
      <c r="L335">
        <v>44.1</v>
      </c>
      <c r="M335" t="s">
        <v>1458</v>
      </c>
      <c r="N335" t="s">
        <v>2037</v>
      </c>
      <c r="O335" t="s">
        <v>1492</v>
      </c>
      <c r="P335" t="s">
        <v>1461</v>
      </c>
      <c r="Q335" t="s">
        <v>2859</v>
      </c>
      <c r="R335">
        <v>0.12</v>
      </c>
      <c r="S335" t="s">
        <v>1464</v>
      </c>
      <c r="U335">
        <v>5.3</v>
      </c>
      <c r="V335" t="s">
        <v>1503</v>
      </c>
      <c r="X335">
        <v>0.12</v>
      </c>
      <c r="Y335" t="s">
        <v>1464</v>
      </c>
      <c r="AA335" t="s">
        <v>1465</v>
      </c>
    </row>
    <row r="336" spans="1:27" ht="14.25">
      <c r="A336" s="1" t="s">
        <v>1528</v>
      </c>
      <c r="B336" t="s">
        <v>1529</v>
      </c>
      <c r="C336" t="s">
        <v>1530</v>
      </c>
      <c r="D336" t="s">
        <v>1531</v>
      </c>
      <c r="E336" t="s">
        <v>1532</v>
      </c>
      <c r="F336" s="2">
        <v>36889</v>
      </c>
      <c r="G336" s="10">
        <f t="shared" si="5"/>
        <v>2000</v>
      </c>
      <c r="H336" t="s">
        <v>1533</v>
      </c>
      <c r="I336" t="s">
        <v>2039</v>
      </c>
      <c r="J336">
        <v>13.31</v>
      </c>
      <c r="K336" t="s">
        <v>1457</v>
      </c>
      <c r="L336">
        <v>44.1</v>
      </c>
      <c r="M336" t="s">
        <v>1458</v>
      </c>
      <c r="O336" t="s">
        <v>1492</v>
      </c>
      <c r="P336" t="s">
        <v>1479</v>
      </c>
      <c r="Q336" t="s">
        <v>2860</v>
      </c>
      <c r="R336">
        <v>1.5</v>
      </c>
      <c r="S336" t="s">
        <v>1503</v>
      </c>
      <c r="X336">
        <v>0.03</v>
      </c>
      <c r="Y336" t="s">
        <v>1464</v>
      </c>
      <c r="Z336" t="s">
        <v>566</v>
      </c>
      <c r="AA336" t="s">
        <v>1465</v>
      </c>
    </row>
    <row r="337" spans="1:27" ht="14.25">
      <c r="A337" s="1" t="s">
        <v>2861</v>
      </c>
      <c r="B337" t="s">
        <v>2755</v>
      </c>
      <c r="C337" t="s">
        <v>2862</v>
      </c>
      <c r="D337" t="s">
        <v>1229</v>
      </c>
      <c r="E337" t="s">
        <v>1230</v>
      </c>
      <c r="F337" s="2">
        <v>36896</v>
      </c>
      <c r="G337" s="10">
        <f t="shared" si="5"/>
        <v>2001</v>
      </c>
      <c r="H337" t="s">
        <v>2863</v>
      </c>
      <c r="I337" t="s">
        <v>2864</v>
      </c>
      <c r="J337">
        <v>13.31</v>
      </c>
      <c r="K337" t="s">
        <v>1457</v>
      </c>
      <c r="L337">
        <v>13.4</v>
      </c>
      <c r="M337" t="s">
        <v>1458</v>
      </c>
      <c r="N337" t="s">
        <v>2865</v>
      </c>
      <c r="O337" t="s">
        <v>1492</v>
      </c>
      <c r="P337" t="s">
        <v>1461</v>
      </c>
      <c r="Q337" t="s">
        <v>650</v>
      </c>
      <c r="R337">
        <v>0.036</v>
      </c>
      <c r="S337" t="s">
        <v>1464</v>
      </c>
      <c r="U337">
        <v>0.75</v>
      </c>
      <c r="V337" t="s">
        <v>1503</v>
      </c>
      <c r="X337">
        <v>0.036</v>
      </c>
      <c r="Y337" t="s">
        <v>1464</v>
      </c>
      <c r="AA337" t="s">
        <v>1465</v>
      </c>
    </row>
    <row r="338" spans="1:27" ht="14.25">
      <c r="A338" s="1" t="s">
        <v>2861</v>
      </c>
      <c r="B338" t="s">
        <v>2755</v>
      </c>
      <c r="C338" t="s">
        <v>2862</v>
      </c>
      <c r="D338" t="s">
        <v>1229</v>
      </c>
      <c r="E338" t="s">
        <v>1230</v>
      </c>
      <c r="F338" s="2">
        <v>36896</v>
      </c>
      <c r="G338" s="10">
        <f t="shared" si="5"/>
        <v>2001</v>
      </c>
      <c r="H338" t="s">
        <v>2863</v>
      </c>
      <c r="I338" t="s">
        <v>2866</v>
      </c>
      <c r="J338">
        <v>13.31</v>
      </c>
      <c r="K338" t="s">
        <v>1457</v>
      </c>
      <c r="L338">
        <v>11.7</v>
      </c>
      <c r="M338" t="s">
        <v>1458</v>
      </c>
      <c r="N338" t="s">
        <v>2865</v>
      </c>
      <c r="O338" t="s">
        <v>1492</v>
      </c>
      <c r="P338" t="s">
        <v>1461</v>
      </c>
      <c r="Q338" t="s">
        <v>650</v>
      </c>
      <c r="R338">
        <v>0.036</v>
      </c>
      <c r="S338" t="s">
        <v>1464</v>
      </c>
      <c r="U338">
        <v>0.53</v>
      </c>
      <c r="V338" t="s">
        <v>1503</v>
      </c>
      <c r="X338">
        <v>0.036</v>
      </c>
      <c r="Y338" t="s">
        <v>1464</v>
      </c>
      <c r="AA338" t="s">
        <v>1465</v>
      </c>
    </row>
    <row r="339" spans="1:27" ht="14.25">
      <c r="A339" s="1" t="s">
        <v>2047</v>
      </c>
      <c r="B339" t="s">
        <v>2048</v>
      </c>
      <c r="C339" t="s">
        <v>2048</v>
      </c>
      <c r="D339" t="s">
        <v>1229</v>
      </c>
      <c r="E339" t="s">
        <v>1230</v>
      </c>
      <c r="F339" s="2">
        <v>36903</v>
      </c>
      <c r="G339" s="10">
        <f t="shared" si="5"/>
        <v>2001</v>
      </c>
      <c r="H339" t="s">
        <v>2049</v>
      </c>
      <c r="I339" t="s">
        <v>888</v>
      </c>
      <c r="J339">
        <v>13.31</v>
      </c>
      <c r="K339" t="s">
        <v>1457</v>
      </c>
      <c r="L339">
        <v>83</v>
      </c>
      <c r="M339" t="s">
        <v>1458</v>
      </c>
      <c r="N339" t="s">
        <v>2050</v>
      </c>
      <c r="O339" t="s">
        <v>1492</v>
      </c>
      <c r="P339" t="s">
        <v>1461</v>
      </c>
      <c r="Q339" t="s">
        <v>650</v>
      </c>
      <c r="R339">
        <v>0.05</v>
      </c>
      <c r="S339" t="s">
        <v>1464</v>
      </c>
      <c r="U339">
        <v>4.18</v>
      </c>
      <c r="V339" t="s">
        <v>1503</v>
      </c>
      <c r="X339">
        <v>0.05</v>
      </c>
      <c r="Y339" t="s">
        <v>1464</v>
      </c>
      <c r="AA339" t="s">
        <v>1465</v>
      </c>
    </row>
    <row r="340" spans="1:27" ht="14.25">
      <c r="A340" s="1" t="s">
        <v>2052</v>
      </c>
      <c r="B340" t="s">
        <v>2053</v>
      </c>
      <c r="C340" t="s">
        <v>2053</v>
      </c>
      <c r="D340" t="s">
        <v>1217</v>
      </c>
      <c r="E340" t="s">
        <v>1218</v>
      </c>
      <c r="F340" s="2">
        <v>36910</v>
      </c>
      <c r="G340" s="10">
        <f t="shared" si="5"/>
        <v>2001</v>
      </c>
      <c r="I340" t="s">
        <v>2054</v>
      </c>
      <c r="J340">
        <v>13.31</v>
      </c>
      <c r="K340" t="s">
        <v>1457</v>
      </c>
      <c r="L340">
        <v>15</v>
      </c>
      <c r="M340" t="s">
        <v>2055</v>
      </c>
      <c r="N340" t="s">
        <v>2056</v>
      </c>
      <c r="O340" t="s">
        <v>1492</v>
      </c>
      <c r="P340" t="s">
        <v>1461</v>
      </c>
      <c r="Q340" t="s">
        <v>650</v>
      </c>
      <c r="R340">
        <v>0.1</v>
      </c>
      <c r="S340" t="s">
        <v>1464</v>
      </c>
      <c r="X340">
        <v>0.1</v>
      </c>
      <c r="Y340" t="s">
        <v>1464</v>
      </c>
      <c r="AA340" t="s">
        <v>1465</v>
      </c>
    </row>
    <row r="341" spans="1:27" ht="14.25">
      <c r="A341" s="1" t="s">
        <v>2052</v>
      </c>
      <c r="B341" t="s">
        <v>2053</v>
      </c>
      <c r="C341" t="s">
        <v>2053</v>
      </c>
      <c r="D341" t="s">
        <v>1217</v>
      </c>
      <c r="E341" t="s">
        <v>1218</v>
      </c>
      <c r="F341" s="2">
        <v>36910</v>
      </c>
      <c r="G341" s="10">
        <f t="shared" si="5"/>
        <v>2001</v>
      </c>
      <c r="I341" t="s">
        <v>2058</v>
      </c>
      <c r="J341">
        <v>13.31</v>
      </c>
      <c r="L341">
        <v>6</v>
      </c>
      <c r="M341" t="s">
        <v>1458</v>
      </c>
      <c r="N341" t="s">
        <v>2037</v>
      </c>
      <c r="O341" t="s">
        <v>1492</v>
      </c>
      <c r="P341" t="s">
        <v>1461</v>
      </c>
      <c r="Q341" t="s">
        <v>2867</v>
      </c>
      <c r="R341">
        <v>0.15</v>
      </c>
      <c r="S341" t="s">
        <v>1464</v>
      </c>
      <c r="X341">
        <v>0.15</v>
      </c>
      <c r="Y341" t="s">
        <v>1464</v>
      </c>
      <c r="AA341" t="s">
        <v>1465</v>
      </c>
    </row>
    <row r="342" spans="1:27" ht="14.25">
      <c r="A342" s="1" t="s">
        <v>2868</v>
      </c>
      <c r="B342" t="s">
        <v>2869</v>
      </c>
      <c r="C342" t="s">
        <v>2869</v>
      </c>
      <c r="D342" t="s">
        <v>1299</v>
      </c>
      <c r="E342" t="s">
        <v>1300</v>
      </c>
      <c r="F342" s="2">
        <v>36913</v>
      </c>
      <c r="G342" s="10">
        <f t="shared" si="5"/>
        <v>2001</v>
      </c>
      <c r="I342" t="s">
        <v>2204</v>
      </c>
      <c r="J342">
        <v>13.31</v>
      </c>
      <c r="K342" t="s">
        <v>1457</v>
      </c>
      <c r="L342">
        <v>8.8</v>
      </c>
      <c r="M342" t="s">
        <v>2870</v>
      </c>
      <c r="N342" t="s">
        <v>2871</v>
      </c>
      <c r="O342" t="s">
        <v>1492</v>
      </c>
      <c r="P342" t="s">
        <v>582</v>
      </c>
      <c r="Q342" t="s">
        <v>1368</v>
      </c>
      <c r="R342">
        <v>40</v>
      </c>
      <c r="S342" t="s">
        <v>1304</v>
      </c>
      <c r="AA342" t="s">
        <v>2872</v>
      </c>
    </row>
    <row r="343" spans="1:27" ht="14.25">
      <c r="A343" s="1" t="s">
        <v>2060</v>
      </c>
      <c r="B343" t="s">
        <v>2061</v>
      </c>
      <c r="C343" t="s">
        <v>2062</v>
      </c>
      <c r="D343" t="s">
        <v>1229</v>
      </c>
      <c r="E343" t="s">
        <v>1230</v>
      </c>
      <c r="F343" s="2">
        <v>36927</v>
      </c>
      <c r="G343" s="10">
        <f t="shared" si="5"/>
        <v>2001</v>
      </c>
      <c r="H343" t="s">
        <v>2063</v>
      </c>
      <c r="I343" t="s">
        <v>1204</v>
      </c>
      <c r="J343">
        <v>13.31</v>
      </c>
      <c r="K343" t="s">
        <v>1457</v>
      </c>
      <c r="L343">
        <v>40</v>
      </c>
      <c r="M343" t="s">
        <v>1458</v>
      </c>
      <c r="O343" t="s">
        <v>1492</v>
      </c>
      <c r="P343" t="s">
        <v>1461</v>
      </c>
      <c r="Q343" t="s">
        <v>650</v>
      </c>
      <c r="R343">
        <v>0.08</v>
      </c>
      <c r="S343" t="s">
        <v>1464</v>
      </c>
      <c r="U343">
        <v>3.2</v>
      </c>
      <c r="V343" t="s">
        <v>1503</v>
      </c>
      <c r="X343">
        <v>0.08</v>
      </c>
      <c r="Y343" t="s">
        <v>1464</v>
      </c>
      <c r="AA343" t="s">
        <v>1465</v>
      </c>
    </row>
    <row r="344" spans="1:27" ht="14.25">
      <c r="A344" s="1" t="s">
        <v>2064</v>
      </c>
      <c r="B344" t="s">
        <v>2065</v>
      </c>
      <c r="C344" t="s">
        <v>2066</v>
      </c>
      <c r="D344" t="s">
        <v>909</v>
      </c>
      <c r="E344" t="s">
        <v>591</v>
      </c>
      <c r="F344" s="2">
        <v>36937</v>
      </c>
      <c r="G344" s="10">
        <f t="shared" si="5"/>
        <v>2001</v>
      </c>
      <c r="H344" t="s">
        <v>2067</v>
      </c>
      <c r="I344" t="s">
        <v>2068</v>
      </c>
      <c r="J344">
        <v>13.31</v>
      </c>
      <c r="K344" t="s">
        <v>1457</v>
      </c>
      <c r="L344">
        <v>20.9</v>
      </c>
      <c r="M344" t="s">
        <v>1458</v>
      </c>
      <c r="N344" t="s">
        <v>2069</v>
      </c>
      <c r="O344" t="s">
        <v>1492</v>
      </c>
      <c r="P344" t="s">
        <v>1461</v>
      </c>
      <c r="Q344" t="s">
        <v>2873</v>
      </c>
      <c r="R344">
        <v>0.69</v>
      </c>
      <c r="S344" t="s">
        <v>1503</v>
      </c>
      <c r="U344">
        <v>3.02</v>
      </c>
      <c r="V344" t="s">
        <v>1463</v>
      </c>
      <c r="X344">
        <v>0.033</v>
      </c>
      <c r="Y344" t="s">
        <v>1464</v>
      </c>
      <c r="AA344" t="s">
        <v>2874</v>
      </c>
    </row>
    <row r="345" spans="1:27" ht="14.25">
      <c r="A345" s="1" t="s">
        <v>2071</v>
      </c>
      <c r="B345" t="s">
        <v>2072</v>
      </c>
      <c r="C345" t="s">
        <v>2072</v>
      </c>
      <c r="D345" t="s">
        <v>909</v>
      </c>
      <c r="E345" t="s">
        <v>591</v>
      </c>
      <c r="F345" s="2">
        <v>36979</v>
      </c>
      <c r="G345" s="10">
        <f t="shared" si="5"/>
        <v>2001</v>
      </c>
      <c r="H345" t="s">
        <v>2073</v>
      </c>
      <c r="I345" t="s">
        <v>641</v>
      </c>
      <c r="J345">
        <v>13.31</v>
      </c>
      <c r="K345" t="s">
        <v>1457</v>
      </c>
      <c r="L345">
        <v>85.2</v>
      </c>
      <c r="M345" t="s">
        <v>1458</v>
      </c>
      <c r="O345" t="s">
        <v>1492</v>
      </c>
      <c r="P345" t="s">
        <v>1468</v>
      </c>
      <c r="R345">
        <v>3.07</v>
      </c>
      <c r="S345" t="s">
        <v>1503</v>
      </c>
      <c r="U345">
        <v>13.4</v>
      </c>
      <c r="V345" t="s">
        <v>1463</v>
      </c>
      <c r="X345">
        <v>0.036</v>
      </c>
      <c r="Y345" t="s">
        <v>1464</v>
      </c>
      <c r="AA345" t="s">
        <v>1465</v>
      </c>
    </row>
    <row r="346" spans="1:27" ht="14.25">
      <c r="A346" s="1" t="s">
        <v>2875</v>
      </c>
      <c r="B346" t="s">
        <v>2876</v>
      </c>
      <c r="C346" t="s">
        <v>2876</v>
      </c>
      <c r="D346" t="s">
        <v>704</v>
      </c>
      <c r="E346" t="s">
        <v>705</v>
      </c>
      <c r="F346" s="2">
        <v>36983</v>
      </c>
      <c r="G346" s="10">
        <f t="shared" si="5"/>
        <v>2001</v>
      </c>
      <c r="H346" t="s">
        <v>2877</v>
      </c>
      <c r="I346" t="s">
        <v>888</v>
      </c>
      <c r="J346">
        <v>13.31</v>
      </c>
      <c r="K346" t="s">
        <v>1457</v>
      </c>
      <c r="L346">
        <v>35</v>
      </c>
      <c r="M346" t="s">
        <v>919</v>
      </c>
      <c r="N346" t="s">
        <v>2878</v>
      </c>
      <c r="O346" t="s">
        <v>1492</v>
      </c>
      <c r="P346" t="s">
        <v>1461</v>
      </c>
      <c r="Q346" t="s">
        <v>650</v>
      </c>
      <c r="R346">
        <v>0.12</v>
      </c>
      <c r="S346" t="s">
        <v>1464</v>
      </c>
      <c r="X346">
        <v>0.12</v>
      </c>
      <c r="Y346" t="s">
        <v>1464</v>
      </c>
      <c r="AA346" t="s">
        <v>1465</v>
      </c>
    </row>
    <row r="347" spans="1:27" ht="14.25">
      <c r="A347" s="1" t="s">
        <v>2074</v>
      </c>
      <c r="B347" t="s">
        <v>2075</v>
      </c>
      <c r="C347" t="s">
        <v>2076</v>
      </c>
      <c r="D347" t="s">
        <v>989</v>
      </c>
      <c r="E347" t="s">
        <v>990</v>
      </c>
      <c r="F347" s="2">
        <v>37012</v>
      </c>
      <c r="G347" s="10">
        <f t="shared" si="5"/>
        <v>2001</v>
      </c>
      <c r="H347" t="s">
        <v>2077</v>
      </c>
      <c r="I347" t="s">
        <v>1204</v>
      </c>
      <c r="J347">
        <v>13.31</v>
      </c>
      <c r="K347" t="s">
        <v>1457</v>
      </c>
      <c r="L347">
        <v>27.5</v>
      </c>
      <c r="M347" t="s">
        <v>1458</v>
      </c>
      <c r="O347" t="s">
        <v>1492</v>
      </c>
      <c r="P347" t="s">
        <v>1461</v>
      </c>
      <c r="Q347" t="s">
        <v>650</v>
      </c>
      <c r="R347">
        <v>0.1</v>
      </c>
      <c r="S347" t="s">
        <v>1464</v>
      </c>
      <c r="X347">
        <v>0.1</v>
      </c>
      <c r="Y347" t="s">
        <v>1464</v>
      </c>
      <c r="AA347" t="s">
        <v>1465</v>
      </c>
    </row>
    <row r="348" spans="1:27" ht="14.25">
      <c r="A348" s="1" t="s">
        <v>2079</v>
      </c>
      <c r="B348" t="s">
        <v>2080</v>
      </c>
      <c r="C348" t="s">
        <v>2080</v>
      </c>
      <c r="D348" t="s">
        <v>1217</v>
      </c>
      <c r="E348" t="s">
        <v>1218</v>
      </c>
      <c r="F348" s="2">
        <v>37020</v>
      </c>
      <c r="G348" s="10">
        <f t="shared" si="5"/>
        <v>2001</v>
      </c>
      <c r="I348" t="s">
        <v>2081</v>
      </c>
      <c r="J348">
        <v>13.31</v>
      </c>
      <c r="K348" t="s">
        <v>1457</v>
      </c>
      <c r="L348">
        <v>35</v>
      </c>
      <c r="M348" t="s">
        <v>1458</v>
      </c>
      <c r="N348" t="s">
        <v>2082</v>
      </c>
      <c r="O348" t="s">
        <v>1492</v>
      </c>
      <c r="P348" t="s">
        <v>1461</v>
      </c>
      <c r="Q348" t="s">
        <v>2879</v>
      </c>
      <c r="R348">
        <v>0.049</v>
      </c>
      <c r="S348" t="s">
        <v>1464</v>
      </c>
      <c r="U348">
        <v>1.72</v>
      </c>
      <c r="V348" t="s">
        <v>1503</v>
      </c>
      <c r="X348">
        <v>0.049</v>
      </c>
      <c r="Y348" t="s">
        <v>1464</v>
      </c>
      <c r="AA348" t="s">
        <v>1465</v>
      </c>
    </row>
    <row r="349" spans="1:27" ht="14.25">
      <c r="A349" s="1" t="s">
        <v>2880</v>
      </c>
      <c r="B349" t="s">
        <v>2881</v>
      </c>
      <c r="C349" t="s">
        <v>2882</v>
      </c>
      <c r="D349" t="s">
        <v>989</v>
      </c>
      <c r="E349" t="s">
        <v>990</v>
      </c>
      <c r="F349" s="2">
        <v>37028</v>
      </c>
      <c r="G349" s="10">
        <f t="shared" si="5"/>
        <v>2001</v>
      </c>
      <c r="H349" t="s">
        <v>2883</v>
      </c>
      <c r="I349" t="s">
        <v>1204</v>
      </c>
      <c r="J349">
        <v>13.31</v>
      </c>
      <c r="K349" t="s">
        <v>1457</v>
      </c>
      <c r="L349">
        <v>20</v>
      </c>
      <c r="M349" t="s">
        <v>1458</v>
      </c>
      <c r="N349" t="s">
        <v>2884</v>
      </c>
      <c r="O349" t="s">
        <v>1492</v>
      </c>
      <c r="P349" t="s">
        <v>1461</v>
      </c>
      <c r="Q349" t="s">
        <v>650</v>
      </c>
      <c r="R349">
        <v>0.049</v>
      </c>
      <c r="S349" t="s">
        <v>1464</v>
      </c>
      <c r="X349">
        <v>0.049</v>
      </c>
      <c r="Y349" t="s">
        <v>1464</v>
      </c>
      <c r="AA349" t="s">
        <v>1465</v>
      </c>
    </row>
    <row r="350" spans="1:27" ht="14.25">
      <c r="A350" s="1" t="s">
        <v>2084</v>
      </c>
      <c r="B350" t="s">
        <v>2085</v>
      </c>
      <c r="C350" t="s">
        <v>2086</v>
      </c>
      <c r="D350" t="s">
        <v>1429</v>
      </c>
      <c r="E350" t="s">
        <v>1430</v>
      </c>
      <c r="F350" s="2">
        <v>37043</v>
      </c>
      <c r="G350" s="10">
        <f t="shared" si="5"/>
        <v>2001</v>
      </c>
      <c r="H350" t="s">
        <v>2087</v>
      </c>
      <c r="I350" t="s">
        <v>2088</v>
      </c>
      <c r="J350">
        <v>13.31</v>
      </c>
      <c r="K350" t="s">
        <v>1457</v>
      </c>
      <c r="L350">
        <v>44.1</v>
      </c>
      <c r="M350" t="s">
        <v>1458</v>
      </c>
      <c r="N350" t="s">
        <v>2089</v>
      </c>
      <c r="O350" t="s">
        <v>1492</v>
      </c>
      <c r="P350" t="s">
        <v>1461</v>
      </c>
      <c r="Q350" t="s">
        <v>2032</v>
      </c>
      <c r="R350">
        <v>30</v>
      </c>
      <c r="S350" t="s">
        <v>2002</v>
      </c>
      <c r="T350" t="s">
        <v>2885</v>
      </c>
      <c r="U350">
        <v>5.2</v>
      </c>
      <c r="V350" t="s">
        <v>1503</v>
      </c>
      <c r="X350">
        <v>0.118</v>
      </c>
      <c r="Y350" t="s">
        <v>1464</v>
      </c>
      <c r="AA350" t="s">
        <v>2886</v>
      </c>
    </row>
    <row r="351" spans="1:27" ht="14.25">
      <c r="A351" s="1" t="s">
        <v>2092</v>
      </c>
      <c r="B351" t="s">
        <v>2093</v>
      </c>
      <c r="C351" t="s">
        <v>2093</v>
      </c>
      <c r="D351" t="s">
        <v>1217</v>
      </c>
      <c r="E351" t="s">
        <v>1218</v>
      </c>
      <c r="F351" s="2">
        <v>37048</v>
      </c>
      <c r="G351" s="10">
        <f t="shared" si="5"/>
        <v>2001</v>
      </c>
      <c r="I351" t="s">
        <v>2081</v>
      </c>
      <c r="J351">
        <v>13.31</v>
      </c>
      <c r="K351" t="s">
        <v>1457</v>
      </c>
      <c r="L351">
        <v>46</v>
      </c>
      <c r="M351" t="s">
        <v>1458</v>
      </c>
      <c r="N351" t="s">
        <v>2094</v>
      </c>
      <c r="O351" t="s">
        <v>1492</v>
      </c>
      <c r="P351" t="s">
        <v>1461</v>
      </c>
      <c r="Q351" t="s">
        <v>2887</v>
      </c>
      <c r="R351">
        <v>0.049</v>
      </c>
      <c r="S351" t="s">
        <v>1464</v>
      </c>
      <c r="U351">
        <v>2.28</v>
      </c>
      <c r="V351" t="s">
        <v>1503</v>
      </c>
      <c r="X351">
        <v>0.049</v>
      </c>
      <c r="Y351" t="s">
        <v>1464</v>
      </c>
      <c r="AA351" t="s">
        <v>1465</v>
      </c>
    </row>
    <row r="352" spans="1:27" ht="14.25">
      <c r="A352" s="1" t="s">
        <v>2096</v>
      </c>
      <c r="B352" t="s">
        <v>2097</v>
      </c>
      <c r="C352" t="s">
        <v>1130</v>
      </c>
      <c r="D352" t="s">
        <v>926</v>
      </c>
      <c r="E352" t="s">
        <v>927</v>
      </c>
      <c r="F352" s="2">
        <v>37085</v>
      </c>
      <c r="G352" s="10">
        <f t="shared" si="5"/>
        <v>2001</v>
      </c>
      <c r="H352" t="s">
        <v>2098</v>
      </c>
      <c r="I352" t="s">
        <v>2099</v>
      </c>
      <c r="J352">
        <v>13.31</v>
      </c>
      <c r="K352" t="s">
        <v>1457</v>
      </c>
      <c r="L352">
        <v>35</v>
      </c>
      <c r="M352" t="s">
        <v>569</v>
      </c>
      <c r="N352" t="s">
        <v>2100</v>
      </c>
      <c r="O352" t="s">
        <v>1492</v>
      </c>
      <c r="P352" t="s">
        <v>1461</v>
      </c>
      <c r="Q352" t="s">
        <v>2888</v>
      </c>
      <c r="R352">
        <v>0.05</v>
      </c>
      <c r="S352" t="s">
        <v>1464</v>
      </c>
      <c r="T352" t="s">
        <v>1564</v>
      </c>
      <c r="X352">
        <v>0.05</v>
      </c>
      <c r="Y352" t="s">
        <v>1464</v>
      </c>
      <c r="Z352" t="s">
        <v>1564</v>
      </c>
      <c r="AA352" t="s">
        <v>1465</v>
      </c>
    </row>
    <row r="353" spans="1:27" ht="14.25">
      <c r="A353" s="1" t="s">
        <v>2096</v>
      </c>
      <c r="B353" t="s">
        <v>2097</v>
      </c>
      <c r="C353" t="s">
        <v>1130</v>
      </c>
      <c r="D353" t="s">
        <v>926</v>
      </c>
      <c r="E353" t="s">
        <v>927</v>
      </c>
      <c r="F353" s="2">
        <v>37085</v>
      </c>
      <c r="G353" s="10">
        <f t="shared" si="5"/>
        <v>2001</v>
      </c>
      <c r="H353" t="s">
        <v>2098</v>
      </c>
      <c r="I353" t="s">
        <v>2103</v>
      </c>
      <c r="J353">
        <v>13.31</v>
      </c>
      <c r="K353" t="s">
        <v>1717</v>
      </c>
      <c r="L353">
        <v>14.4</v>
      </c>
      <c r="M353" t="s">
        <v>2104</v>
      </c>
      <c r="O353" t="s">
        <v>1492</v>
      </c>
      <c r="P353" t="s">
        <v>1468</v>
      </c>
      <c r="Q353" t="s">
        <v>2888</v>
      </c>
      <c r="R353">
        <v>0.08</v>
      </c>
      <c r="S353" t="s">
        <v>1464</v>
      </c>
      <c r="T353" t="s">
        <v>1564</v>
      </c>
      <c r="X353">
        <v>0.08</v>
      </c>
      <c r="Y353" t="s">
        <v>1464</v>
      </c>
      <c r="Z353" t="s">
        <v>1564</v>
      </c>
      <c r="AA353" t="s">
        <v>1465</v>
      </c>
    </row>
    <row r="354" spans="1:27" ht="14.25">
      <c r="A354" s="1" t="s">
        <v>2096</v>
      </c>
      <c r="B354" t="s">
        <v>2097</v>
      </c>
      <c r="C354" t="s">
        <v>1130</v>
      </c>
      <c r="D354" t="s">
        <v>926</v>
      </c>
      <c r="E354" t="s">
        <v>927</v>
      </c>
      <c r="F354" s="2">
        <v>37085</v>
      </c>
      <c r="G354" s="10">
        <f t="shared" si="5"/>
        <v>2001</v>
      </c>
      <c r="H354" t="s">
        <v>2098</v>
      </c>
      <c r="I354" t="s">
        <v>2105</v>
      </c>
      <c r="J354">
        <v>13.31</v>
      </c>
      <c r="K354" t="s">
        <v>1717</v>
      </c>
      <c r="L354">
        <v>29</v>
      </c>
      <c r="M354" t="s">
        <v>2104</v>
      </c>
      <c r="N354" t="s">
        <v>2106</v>
      </c>
      <c r="O354" t="s">
        <v>1492</v>
      </c>
      <c r="P354" t="s">
        <v>1468</v>
      </c>
      <c r="Q354" t="s">
        <v>2889</v>
      </c>
      <c r="R354">
        <v>11.3</v>
      </c>
      <c r="S354" t="s">
        <v>1503</v>
      </c>
      <c r="T354" t="s">
        <v>2890</v>
      </c>
      <c r="X354">
        <v>0.08</v>
      </c>
      <c r="Y354" t="s">
        <v>1464</v>
      </c>
      <c r="Z354" t="s">
        <v>2891</v>
      </c>
      <c r="AA354" t="s">
        <v>1465</v>
      </c>
    </row>
    <row r="355" spans="1:27" ht="14.25">
      <c r="A355" s="1" t="s">
        <v>2096</v>
      </c>
      <c r="B355" t="s">
        <v>2097</v>
      </c>
      <c r="C355" t="s">
        <v>1130</v>
      </c>
      <c r="D355" t="s">
        <v>926</v>
      </c>
      <c r="E355" t="s">
        <v>927</v>
      </c>
      <c r="F355" s="2">
        <v>37085</v>
      </c>
      <c r="G355" s="10">
        <f t="shared" si="5"/>
        <v>2001</v>
      </c>
      <c r="H355" t="s">
        <v>2098</v>
      </c>
      <c r="I355" t="s">
        <v>2111</v>
      </c>
      <c r="J355">
        <v>13.31</v>
      </c>
      <c r="K355" t="s">
        <v>1717</v>
      </c>
      <c r="L355">
        <v>17.5</v>
      </c>
      <c r="M355" t="s">
        <v>2104</v>
      </c>
      <c r="N355" t="s">
        <v>2112</v>
      </c>
      <c r="O355" t="s">
        <v>1492</v>
      </c>
      <c r="P355" t="s">
        <v>1461</v>
      </c>
      <c r="Q355" t="s">
        <v>2892</v>
      </c>
      <c r="R355">
        <v>0.08</v>
      </c>
      <c r="S355" t="s">
        <v>1464</v>
      </c>
      <c r="T355" t="s">
        <v>2893</v>
      </c>
      <c r="X355">
        <v>0.08</v>
      </c>
      <c r="Y355" t="s">
        <v>1464</v>
      </c>
      <c r="Z355" t="s">
        <v>2893</v>
      </c>
      <c r="AA355" t="s">
        <v>1465</v>
      </c>
    </row>
    <row r="356" spans="1:27" ht="14.25">
      <c r="A356" s="1" t="s">
        <v>2114</v>
      </c>
      <c r="B356" t="s">
        <v>2115</v>
      </c>
      <c r="C356" t="s">
        <v>2115</v>
      </c>
      <c r="D356" t="s">
        <v>1229</v>
      </c>
      <c r="E356" t="s">
        <v>1230</v>
      </c>
      <c r="F356" s="2">
        <v>37085</v>
      </c>
      <c r="G356" s="10">
        <f t="shared" si="5"/>
        <v>2001</v>
      </c>
      <c r="H356" t="s">
        <v>2116</v>
      </c>
      <c r="I356" t="s">
        <v>2117</v>
      </c>
      <c r="J356">
        <v>13.31</v>
      </c>
      <c r="K356" t="s">
        <v>1457</v>
      </c>
      <c r="L356">
        <v>10</v>
      </c>
      <c r="M356" t="s">
        <v>1458</v>
      </c>
      <c r="O356" t="s">
        <v>1492</v>
      </c>
      <c r="P356" t="s">
        <v>1461</v>
      </c>
      <c r="Q356" t="s">
        <v>906</v>
      </c>
      <c r="R356">
        <v>0.5</v>
      </c>
      <c r="S356" t="s">
        <v>1503</v>
      </c>
      <c r="U356">
        <v>0.05</v>
      </c>
      <c r="V356" t="s">
        <v>1464</v>
      </c>
      <c r="X356">
        <v>0.05</v>
      </c>
      <c r="Y356" t="s">
        <v>1464</v>
      </c>
      <c r="AA356" t="s">
        <v>1465</v>
      </c>
    </row>
    <row r="357" spans="1:27" ht="14.25">
      <c r="A357" s="1" t="s">
        <v>2114</v>
      </c>
      <c r="B357" t="s">
        <v>2115</v>
      </c>
      <c r="C357" t="s">
        <v>2115</v>
      </c>
      <c r="D357" t="s">
        <v>1229</v>
      </c>
      <c r="E357" t="s">
        <v>1230</v>
      </c>
      <c r="F357" s="2">
        <v>37085</v>
      </c>
      <c r="G357" s="10">
        <f t="shared" si="5"/>
        <v>2001</v>
      </c>
      <c r="H357" t="s">
        <v>2116</v>
      </c>
      <c r="I357" t="s">
        <v>2118</v>
      </c>
      <c r="J357">
        <v>13.31</v>
      </c>
      <c r="K357" t="s">
        <v>1457</v>
      </c>
      <c r="L357">
        <v>20</v>
      </c>
      <c r="M357" t="s">
        <v>1458</v>
      </c>
      <c r="O357" t="s">
        <v>1492</v>
      </c>
      <c r="P357" t="s">
        <v>1461</v>
      </c>
      <c r="Q357" t="s">
        <v>906</v>
      </c>
      <c r="R357">
        <v>1.2</v>
      </c>
      <c r="S357" t="s">
        <v>1503</v>
      </c>
      <c r="U357">
        <v>0.06</v>
      </c>
      <c r="V357" t="s">
        <v>1464</v>
      </c>
      <c r="X357">
        <v>0.06</v>
      </c>
      <c r="Y357" t="s">
        <v>1464</v>
      </c>
      <c r="AA357" t="s">
        <v>1465</v>
      </c>
    </row>
    <row r="358" spans="1:27" ht="14.25">
      <c r="A358" s="1" t="s">
        <v>2119</v>
      </c>
      <c r="B358" t="s">
        <v>2120</v>
      </c>
      <c r="C358" t="s">
        <v>2121</v>
      </c>
      <c r="D358" t="s">
        <v>909</v>
      </c>
      <c r="E358" t="s">
        <v>591</v>
      </c>
      <c r="F358" s="2">
        <v>37112</v>
      </c>
      <c r="G358" s="10">
        <f t="shared" si="5"/>
        <v>2001</v>
      </c>
      <c r="H358" t="s">
        <v>2122</v>
      </c>
      <c r="I358" t="s">
        <v>1204</v>
      </c>
      <c r="J358">
        <v>13.31</v>
      </c>
      <c r="K358" t="s">
        <v>1457</v>
      </c>
      <c r="L358">
        <v>80</v>
      </c>
      <c r="M358" t="s">
        <v>1458</v>
      </c>
      <c r="N358" t="s">
        <v>2123</v>
      </c>
      <c r="O358" t="s">
        <v>1492</v>
      </c>
      <c r="P358" t="s">
        <v>1461</v>
      </c>
      <c r="Q358" t="s">
        <v>650</v>
      </c>
      <c r="R358">
        <v>2.72</v>
      </c>
      <c r="S358" t="s">
        <v>1503</v>
      </c>
      <c r="U358">
        <v>11.9</v>
      </c>
      <c r="V358" t="s">
        <v>1463</v>
      </c>
      <c r="X358">
        <v>0.034</v>
      </c>
      <c r="Y358" t="s">
        <v>1464</v>
      </c>
      <c r="Z358" t="s">
        <v>2124</v>
      </c>
      <c r="AA358" t="s">
        <v>1465</v>
      </c>
    </row>
    <row r="359" spans="1:27" ht="14.25">
      <c r="A359" s="1" t="s">
        <v>2125</v>
      </c>
      <c r="B359" t="s">
        <v>2126</v>
      </c>
      <c r="C359" t="s">
        <v>2127</v>
      </c>
      <c r="D359" t="s">
        <v>989</v>
      </c>
      <c r="E359" t="s">
        <v>990</v>
      </c>
      <c r="F359" s="2">
        <v>37119</v>
      </c>
      <c r="G359" s="10">
        <f t="shared" si="5"/>
        <v>2001</v>
      </c>
      <c r="H359" t="s">
        <v>2128</v>
      </c>
      <c r="I359" t="s">
        <v>2129</v>
      </c>
      <c r="J359">
        <v>13.31</v>
      </c>
      <c r="K359" t="s">
        <v>1457</v>
      </c>
      <c r="L359">
        <v>48</v>
      </c>
      <c r="M359" t="s">
        <v>1458</v>
      </c>
      <c r="N359" t="s">
        <v>2037</v>
      </c>
      <c r="O359" t="s">
        <v>1492</v>
      </c>
      <c r="P359" t="s">
        <v>1461</v>
      </c>
      <c r="Q359" t="s">
        <v>2894</v>
      </c>
      <c r="R359">
        <v>9.41</v>
      </c>
      <c r="S359" t="s">
        <v>1503</v>
      </c>
      <c r="T359" t="s">
        <v>2046</v>
      </c>
      <c r="U359">
        <v>41.22</v>
      </c>
      <c r="V359" t="s">
        <v>1463</v>
      </c>
      <c r="W359" t="s">
        <v>2046</v>
      </c>
      <c r="X359">
        <v>0.1</v>
      </c>
      <c r="Y359" t="s">
        <v>1464</v>
      </c>
      <c r="AA359" t="s">
        <v>1465</v>
      </c>
    </row>
    <row r="360" spans="1:27" ht="14.25">
      <c r="A360" s="1" t="s">
        <v>2130</v>
      </c>
      <c r="B360" t="s">
        <v>2131</v>
      </c>
      <c r="C360" t="s">
        <v>2132</v>
      </c>
      <c r="D360" t="s">
        <v>989</v>
      </c>
      <c r="E360" t="s">
        <v>990</v>
      </c>
      <c r="F360" s="2">
        <v>37124</v>
      </c>
      <c r="G360" s="10">
        <f t="shared" si="5"/>
        <v>2001</v>
      </c>
      <c r="H360" t="s">
        <v>2133</v>
      </c>
      <c r="I360" t="s">
        <v>2134</v>
      </c>
      <c r="J360">
        <v>13.31</v>
      </c>
      <c r="K360" t="s">
        <v>1457</v>
      </c>
      <c r="L360">
        <v>62.77</v>
      </c>
      <c r="M360" t="s">
        <v>1458</v>
      </c>
      <c r="O360" t="s">
        <v>1492</v>
      </c>
      <c r="P360" t="s">
        <v>1461</v>
      </c>
      <c r="Q360" t="s">
        <v>650</v>
      </c>
      <c r="R360">
        <v>0.035</v>
      </c>
      <c r="S360" t="s">
        <v>1464</v>
      </c>
      <c r="U360">
        <v>2.48</v>
      </c>
      <c r="V360" t="s">
        <v>1503</v>
      </c>
      <c r="W360" t="s">
        <v>2895</v>
      </c>
      <c r="X360">
        <v>0.035</v>
      </c>
      <c r="Y360" t="s">
        <v>1464</v>
      </c>
      <c r="AA360" t="s">
        <v>2896</v>
      </c>
    </row>
    <row r="361" spans="1:27" ht="14.25">
      <c r="A361" s="1" t="s">
        <v>2130</v>
      </c>
      <c r="B361" t="s">
        <v>2131</v>
      </c>
      <c r="C361" t="s">
        <v>2132</v>
      </c>
      <c r="D361" t="s">
        <v>989</v>
      </c>
      <c r="E361" t="s">
        <v>990</v>
      </c>
      <c r="F361" s="2">
        <v>37124</v>
      </c>
      <c r="G361" s="10">
        <f t="shared" si="5"/>
        <v>2001</v>
      </c>
      <c r="H361" t="s">
        <v>2133</v>
      </c>
      <c r="I361" t="s">
        <v>2138</v>
      </c>
      <c r="J361">
        <v>13.31</v>
      </c>
      <c r="K361" t="s">
        <v>1457</v>
      </c>
      <c r="L361">
        <v>16</v>
      </c>
      <c r="M361" t="s">
        <v>1458</v>
      </c>
      <c r="N361" t="s">
        <v>2139</v>
      </c>
      <c r="O361" t="s">
        <v>1492</v>
      </c>
      <c r="P361" t="s">
        <v>1461</v>
      </c>
      <c r="Q361" t="s">
        <v>2140</v>
      </c>
      <c r="R361">
        <v>2.48</v>
      </c>
      <c r="S361" t="s">
        <v>1503</v>
      </c>
      <c r="T361" t="s">
        <v>2895</v>
      </c>
      <c r="U361">
        <v>5.23</v>
      </c>
      <c r="V361" t="s">
        <v>1463</v>
      </c>
      <c r="W361" t="s">
        <v>2897</v>
      </c>
      <c r="X361">
        <f>R361/L361</f>
        <v>0.155</v>
      </c>
      <c r="Y361" t="s">
        <v>1464</v>
      </c>
      <c r="Z361" t="s">
        <v>2136</v>
      </c>
      <c r="AA361" t="s">
        <v>2898</v>
      </c>
    </row>
    <row r="362" spans="1:27" ht="14.25">
      <c r="A362" s="1" t="s">
        <v>2899</v>
      </c>
      <c r="B362" t="s">
        <v>2900</v>
      </c>
      <c r="C362" t="s">
        <v>2901</v>
      </c>
      <c r="D362" t="s">
        <v>2522</v>
      </c>
      <c r="E362" t="s">
        <v>2523</v>
      </c>
      <c r="F362" s="2">
        <v>37133</v>
      </c>
      <c r="G362" s="10">
        <f t="shared" si="5"/>
        <v>2001</v>
      </c>
      <c r="H362" t="s">
        <v>2924</v>
      </c>
      <c r="I362" t="s">
        <v>2925</v>
      </c>
      <c r="J362">
        <v>13.31</v>
      </c>
      <c r="K362" t="s">
        <v>1457</v>
      </c>
      <c r="L362">
        <v>65.78</v>
      </c>
      <c r="M362" t="s">
        <v>1458</v>
      </c>
      <c r="N362" t="s">
        <v>2926</v>
      </c>
      <c r="O362" t="s">
        <v>1492</v>
      </c>
      <c r="P362" t="s">
        <v>1479</v>
      </c>
      <c r="Q362" t="s">
        <v>2927</v>
      </c>
      <c r="R362">
        <v>0.035</v>
      </c>
      <c r="S362" t="s">
        <v>1464</v>
      </c>
      <c r="X362">
        <v>0.035</v>
      </c>
      <c r="Y362" t="s">
        <v>1464</v>
      </c>
      <c r="AA362" t="s">
        <v>1465</v>
      </c>
    </row>
    <row r="363" spans="1:27" ht="14.25">
      <c r="A363" s="1" t="s">
        <v>2899</v>
      </c>
      <c r="B363" t="s">
        <v>2900</v>
      </c>
      <c r="C363" t="s">
        <v>2901</v>
      </c>
      <c r="D363" t="s">
        <v>2522</v>
      </c>
      <c r="E363" t="s">
        <v>2523</v>
      </c>
      <c r="F363" s="2">
        <v>37133</v>
      </c>
      <c r="G363" s="10">
        <f t="shared" si="5"/>
        <v>2001</v>
      </c>
      <c r="H363" t="s">
        <v>2924</v>
      </c>
      <c r="I363" t="s">
        <v>888</v>
      </c>
      <c r="J363">
        <v>13.31</v>
      </c>
      <c r="K363" t="s">
        <v>1457</v>
      </c>
      <c r="L363">
        <v>54.4</v>
      </c>
      <c r="M363" t="s">
        <v>1458</v>
      </c>
      <c r="N363" t="s">
        <v>2928</v>
      </c>
      <c r="O363" t="s">
        <v>1492</v>
      </c>
      <c r="P363" t="s">
        <v>1479</v>
      </c>
      <c r="Q363" t="s">
        <v>2929</v>
      </c>
      <c r="R363">
        <v>0.035</v>
      </c>
      <c r="S363" t="s">
        <v>1464</v>
      </c>
      <c r="X363">
        <v>0.035</v>
      </c>
      <c r="Y363" t="s">
        <v>1464</v>
      </c>
      <c r="AA363" t="s">
        <v>1465</v>
      </c>
    </row>
    <row r="364" spans="1:27" ht="14.25">
      <c r="A364" s="1" t="s">
        <v>2142</v>
      </c>
      <c r="B364" t="s">
        <v>2143</v>
      </c>
      <c r="C364" t="s">
        <v>2143</v>
      </c>
      <c r="D364" t="s">
        <v>1299</v>
      </c>
      <c r="E364" t="s">
        <v>1300</v>
      </c>
      <c r="F364" s="2">
        <v>37138</v>
      </c>
      <c r="G364" s="10">
        <f t="shared" si="5"/>
        <v>2001</v>
      </c>
      <c r="I364" t="s">
        <v>2000</v>
      </c>
      <c r="J364">
        <v>13.31</v>
      </c>
      <c r="K364" t="s">
        <v>1457</v>
      </c>
      <c r="L364">
        <v>21.46</v>
      </c>
      <c r="M364" t="s">
        <v>1458</v>
      </c>
      <c r="N364" t="s">
        <v>2144</v>
      </c>
      <c r="O364" t="s">
        <v>1492</v>
      </c>
      <c r="P364" t="s">
        <v>582</v>
      </c>
      <c r="Q364" t="s">
        <v>2145</v>
      </c>
      <c r="R364">
        <v>9</v>
      </c>
      <c r="S364" t="s">
        <v>2146</v>
      </c>
      <c r="T364" t="s">
        <v>1746</v>
      </c>
      <c r="Z364" t="s">
        <v>586</v>
      </c>
      <c r="AA364" t="s">
        <v>1465</v>
      </c>
    </row>
    <row r="365" spans="1:27" ht="14.25">
      <c r="A365" s="1" t="s">
        <v>2147</v>
      </c>
      <c r="B365" t="s">
        <v>2148</v>
      </c>
      <c r="C365" t="s">
        <v>2148</v>
      </c>
      <c r="D365" t="s">
        <v>1299</v>
      </c>
      <c r="E365" t="s">
        <v>1300</v>
      </c>
      <c r="F365" s="2">
        <v>37161</v>
      </c>
      <c r="G365" s="10">
        <f t="shared" si="5"/>
        <v>2001</v>
      </c>
      <c r="I365" t="s">
        <v>2149</v>
      </c>
      <c r="J365">
        <v>13.31</v>
      </c>
      <c r="K365" t="s">
        <v>1457</v>
      </c>
      <c r="L365">
        <v>8.5</v>
      </c>
      <c r="M365" t="s">
        <v>1458</v>
      </c>
      <c r="N365" t="s">
        <v>2150</v>
      </c>
      <c r="O365" t="s">
        <v>1492</v>
      </c>
      <c r="P365" t="s">
        <v>1461</v>
      </c>
      <c r="Q365" t="s">
        <v>2151</v>
      </c>
      <c r="R365">
        <v>12</v>
      </c>
      <c r="S365" t="s">
        <v>1304</v>
      </c>
      <c r="X365">
        <v>0.015</v>
      </c>
      <c r="Y365" t="s">
        <v>1464</v>
      </c>
      <c r="AA365" t="s">
        <v>1465</v>
      </c>
    </row>
    <row r="366" spans="1:27" ht="14.25">
      <c r="A366" s="1" t="s">
        <v>2152</v>
      </c>
      <c r="B366" t="s">
        <v>2153</v>
      </c>
      <c r="C366" t="s">
        <v>2154</v>
      </c>
      <c r="D366" t="s">
        <v>2155</v>
      </c>
      <c r="E366" t="s">
        <v>2156</v>
      </c>
      <c r="F366" s="2">
        <v>37161</v>
      </c>
      <c r="G366" s="10">
        <f t="shared" si="5"/>
        <v>2001</v>
      </c>
      <c r="H366" t="s">
        <v>2157</v>
      </c>
      <c r="I366" t="s">
        <v>1204</v>
      </c>
      <c r="J366">
        <v>13.31</v>
      </c>
      <c r="K366" t="s">
        <v>1457</v>
      </c>
      <c r="L366">
        <v>40</v>
      </c>
      <c r="M366" t="s">
        <v>1458</v>
      </c>
      <c r="N366" t="s">
        <v>2158</v>
      </c>
      <c r="O366" t="s">
        <v>1492</v>
      </c>
      <c r="P366" t="s">
        <v>1479</v>
      </c>
      <c r="Q366" t="s">
        <v>2159</v>
      </c>
      <c r="T366" t="s">
        <v>1693</v>
      </c>
      <c r="AA366" t="s">
        <v>2160</v>
      </c>
    </row>
    <row r="367" spans="1:27" ht="14.25">
      <c r="A367" s="1" t="s">
        <v>2161</v>
      </c>
      <c r="B367" t="s">
        <v>2162</v>
      </c>
      <c r="C367" t="s">
        <v>2163</v>
      </c>
      <c r="D367" t="s">
        <v>1229</v>
      </c>
      <c r="E367" t="s">
        <v>1230</v>
      </c>
      <c r="F367" s="2">
        <v>37167</v>
      </c>
      <c r="G367" s="10">
        <f t="shared" si="5"/>
        <v>2001</v>
      </c>
      <c r="H367" t="s">
        <v>2164</v>
      </c>
      <c r="I367" t="s">
        <v>2165</v>
      </c>
      <c r="J367">
        <v>13.31</v>
      </c>
      <c r="K367" t="s">
        <v>1457</v>
      </c>
      <c r="L367">
        <v>30</v>
      </c>
      <c r="M367" t="s">
        <v>1458</v>
      </c>
      <c r="N367" t="s">
        <v>2166</v>
      </c>
      <c r="O367" t="s">
        <v>1492</v>
      </c>
      <c r="P367" t="s">
        <v>1461</v>
      </c>
      <c r="Q367" t="s">
        <v>2930</v>
      </c>
      <c r="R367">
        <v>0.096</v>
      </c>
      <c r="S367" t="s">
        <v>1464</v>
      </c>
      <c r="U367">
        <v>2.9</v>
      </c>
      <c r="V367" t="s">
        <v>1503</v>
      </c>
      <c r="X367">
        <v>0.096</v>
      </c>
      <c r="Y367" t="s">
        <v>1464</v>
      </c>
      <c r="AA367" t="s">
        <v>1465</v>
      </c>
    </row>
    <row r="368" spans="1:27" ht="14.25">
      <c r="A368" s="1" t="s">
        <v>2167</v>
      </c>
      <c r="B368" t="s">
        <v>2168</v>
      </c>
      <c r="C368" t="s">
        <v>2168</v>
      </c>
      <c r="D368" t="s">
        <v>1217</v>
      </c>
      <c r="E368" t="s">
        <v>1218</v>
      </c>
      <c r="F368" s="2">
        <v>37169</v>
      </c>
      <c r="G368" s="10">
        <f t="shared" si="5"/>
        <v>2001</v>
      </c>
      <c r="H368" t="s">
        <v>1841</v>
      </c>
      <c r="I368" t="s">
        <v>2169</v>
      </c>
      <c r="J368">
        <v>13.31</v>
      </c>
      <c r="K368" t="s">
        <v>1457</v>
      </c>
      <c r="L368">
        <v>35</v>
      </c>
      <c r="M368" t="s">
        <v>1458</v>
      </c>
      <c r="O368" t="s">
        <v>1492</v>
      </c>
      <c r="P368" t="s">
        <v>1461</v>
      </c>
      <c r="Q368" t="s">
        <v>2931</v>
      </c>
      <c r="R368">
        <v>0.08</v>
      </c>
      <c r="S368" t="s">
        <v>1464</v>
      </c>
      <c r="U368">
        <v>2.8</v>
      </c>
      <c r="V368" t="s">
        <v>1503</v>
      </c>
      <c r="X368">
        <v>0.08</v>
      </c>
      <c r="Y368" t="s">
        <v>1464</v>
      </c>
      <c r="AA368" t="s">
        <v>1465</v>
      </c>
    </row>
    <row r="369" spans="1:27" ht="14.25">
      <c r="A369" s="1" t="s">
        <v>2171</v>
      </c>
      <c r="B369" t="s">
        <v>2172</v>
      </c>
      <c r="C369" t="s">
        <v>2173</v>
      </c>
      <c r="D369" t="s">
        <v>909</v>
      </c>
      <c r="E369" t="s">
        <v>591</v>
      </c>
      <c r="F369" s="2">
        <v>37180</v>
      </c>
      <c r="G369" s="10">
        <f t="shared" si="5"/>
        <v>2001</v>
      </c>
      <c r="H369" t="s">
        <v>2174</v>
      </c>
      <c r="I369" t="s">
        <v>641</v>
      </c>
      <c r="J369">
        <v>13.31</v>
      </c>
      <c r="K369" t="s">
        <v>1457</v>
      </c>
      <c r="L369">
        <v>49</v>
      </c>
      <c r="M369" t="s">
        <v>1458</v>
      </c>
      <c r="N369" t="s">
        <v>2175</v>
      </c>
      <c r="O369" t="s">
        <v>1492</v>
      </c>
      <c r="P369" t="s">
        <v>1468</v>
      </c>
      <c r="R369">
        <v>4.9</v>
      </c>
      <c r="S369" t="s">
        <v>1503</v>
      </c>
      <c r="U369">
        <v>1.96</v>
      </c>
      <c r="V369" t="s">
        <v>1463</v>
      </c>
      <c r="X369">
        <v>0.1</v>
      </c>
      <c r="Y369" t="s">
        <v>1464</v>
      </c>
      <c r="AA369" t="s">
        <v>2176</v>
      </c>
    </row>
    <row r="370" spans="1:27" ht="14.25">
      <c r="A370" s="1" t="s">
        <v>2177</v>
      </c>
      <c r="B370" t="s">
        <v>2178</v>
      </c>
      <c r="C370" t="s">
        <v>2179</v>
      </c>
      <c r="D370" t="s">
        <v>989</v>
      </c>
      <c r="E370" t="s">
        <v>990</v>
      </c>
      <c r="F370" s="2">
        <v>37186</v>
      </c>
      <c r="G370" s="10">
        <f t="shared" si="5"/>
        <v>2001</v>
      </c>
      <c r="I370" t="s">
        <v>1204</v>
      </c>
      <c r="J370">
        <v>13.31</v>
      </c>
      <c r="K370" t="s">
        <v>1457</v>
      </c>
      <c r="L370">
        <v>30</v>
      </c>
      <c r="M370" t="s">
        <v>1458</v>
      </c>
      <c r="N370" t="s">
        <v>2180</v>
      </c>
      <c r="O370" t="s">
        <v>1492</v>
      </c>
      <c r="P370" t="s">
        <v>1461</v>
      </c>
      <c r="Q370" t="s">
        <v>650</v>
      </c>
      <c r="R370">
        <v>0.05</v>
      </c>
      <c r="S370" t="s">
        <v>1464</v>
      </c>
      <c r="X370">
        <v>0.05</v>
      </c>
      <c r="Y370" t="s">
        <v>1464</v>
      </c>
      <c r="AA370" t="s">
        <v>1465</v>
      </c>
    </row>
    <row r="371" spans="1:27" ht="14.25">
      <c r="A371" s="1" t="s">
        <v>2181</v>
      </c>
      <c r="B371" t="s">
        <v>2182</v>
      </c>
      <c r="C371" t="s">
        <v>2182</v>
      </c>
      <c r="D371" t="s">
        <v>1229</v>
      </c>
      <c r="E371" t="s">
        <v>1230</v>
      </c>
      <c r="F371" s="2">
        <v>37187</v>
      </c>
      <c r="G371" s="10">
        <f t="shared" si="5"/>
        <v>2001</v>
      </c>
      <c r="H371" t="s">
        <v>2183</v>
      </c>
      <c r="I371" t="s">
        <v>2184</v>
      </c>
      <c r="J371">
        <v>13.31</v>
      </c>
      <c r="K371" t="s">
        <v>1457</v>
      </c>
      <c r="L371">
        <v>31.4</v>
      </c>
      <c r="M371" t="s">
        <v>1458</v>
      </c>
      <c r="N371" t="s">
        <v>2185</v>
      </c>
      <c r="O371" t="s">
        <v>1492</v>
      </c>
      <c r="P371" t="s">
        <v>1461</v>
      </c>
      <c r="Q371" t="s">
        <v>650</v>
      </c>
      <c r="R371">
        <v>0.108</v>
      </c>
      <c r="S371" t="s">
        <v>1464</v>
      </c>
      <c r="U371">
        <v>3.77</v>
      </c>
      <c r="V371" t="s">
        <v>1503</v>
      </c>
      <c r="AA371" t="s">
        <v>1465</v>
      </c>
    </row>
    <row r="372" spans="1:27" ht="14.25">
      <c r="A372" s="1" t="s">
        <v>2187</v>
      </c>
      <c r="B372" t="s">
        <v>2188</v>
      </c>
      <c r="C372" t="s">
        <v>2189</v>
      </c>
      <c r="D372" t="s">
        <v>638</v>
      </c>
      <c r="E372" t="s">
        <v>639</v>
      </c>
      <c r="F372" s="2">
        <v>37187</v>
      </c>
      <c r="G372" s="10">
        <f t="shared" si="5"/>
        <v>2001</v>
      </c>
      <c r="H372" t="s">
        <v>2190</v>
      </c>
      <c r="I372" t="s">
        <v>1204</v>
      </c>
      <c r="J372">
        <v>13.31</v>
      </c>
      <c r="K372" t="s">
        <v>1717</v>
      </c>
      <c r="L372">
        <v>29.3</v>
      </c>
      <c r="M372" t="s">
        <v>1458</v>
      </c>
      <c r="N372" t="s">
        <v>2191</v>
      </c>
      <c r="O372" t="s">
        <v>1492</v>
      </c>
      <c r="P372" t="s">
        <v>1461</v>
      </c>
      <c r="Q372" t="s">
        <v>2932</v>
      </c>
      <c r="R372">
        <v>1.03</v>
      </c>
      <c r="S372" t="s">
        <v>1503</v>
      </c>
      <c r="T372" t="s">
        <v>836</v>
      </c>
      <c r="U372">
        <v>30</v>
      </c>
      <c r="V372" t="s">
        <v>1664</v>
      </c>
      <c r="W372" t="s">
        <v>836</v>
      </c>
      <c r="Z372" t="s">
        <v>586</v>
      </c>
      <c r="AA372" t="s">
        <v>1465</v>
      </c>
    </row>
    <row r="373" spans="1:27" ht="14.25">
      <c r="A373" s="1" t="s">
        <v>901</v>
      </c>
      <c r="B373" t="s">
        <v>902</v>
      </c>
      <c r="C373" t="s">
        <v>902</v>
      </c>
      <c r="D373" t="s">
        <v>871</v>
      </c>
      <c r="E373" t="s">
        <v>872</v>
      </c>
      <c r="F373" s="2">
        <v>37188</v>
      </c>
      <c r="G373" s="10">
        <f t="shared" si="5"/>
        <v>2001</v>
      </c>
      <c r="H373" t="s">
        <v>903</v>
      </c>
      <c r="I373" t="s">
        <v>2193</v>
      </c>
      <c r="J373">
        <v>13.31</v>
      </c>
      <c r="K373" t="s">
        <v>1457</v>
      </c>
      <c r="L373">
        <v>16</v>
      </c>
      <c r="M373" t="s">
        <v>1458</v>
      </c>
      <c r="N373" t="s">
        <v>2194</v>
      </c>
      <c r="O373" t="s">
        <v>1492</v>
      </c>
      <c r="P373" t="s">
        <v>1468</v>
      </c>
      <c r="Q373" t="s">
        <v>2933</v>
      </c>
      <c r="R373">
        <v>0.12</v>
      </c>
      <c r="S373" t="s">
        <v>1464</v>
      </c>
      <c r="U373">
        <v>1.197</v>
      </c>
      <c r="V373" t="s">
        <v>1503</v>
      </c>
      <c r="X373">
        <v>0.12</v>
      </c>
      <c r="Y373" t="s">
        <v>1464</v>
      </c>
      <c r="AA373" t="s">
        <v>1465</v>
      </c>
    </row>
    <row r="374" spans="1:27" ht="14.25">
      <c r="A374" s="1" t="s">
        <v>2195</v>
      </c>
      <c r="B374" t="s">
        <v>2196</v>
      </c>
      <c r="C374" t="s">
        <v>2197</v>
      </c>
      <c r="D374" t="s">
        <v>989</v>
      </c>
      <c r="E374" t="s">
        <v>990</v>
      </c>
      <c r="F374" s="2">
        <v>37189</v>
      </c>
      <c r="G374" s="10">
        <f t="shared" si="5"/>
        <v>2001</v>
      </c>
      <c r="I374" t="s">
        <v>1204</v>
      </c>
      <c r="J374">
        <v>13.31</v>
      </c>
      <c r="K374" t="s">
        <v>1457</v>
      </c>
      <c r="L374">
        <v>22</v>
      </c>
      <c r="M374" t="s">
        <v>1458</v>
      </c>
      <c r="O374" t="s">
        <v>1492</v>
      </c>
      <c r="P374" t="s">
        <v>1461</v>
      </c>
      <c r="Q374" t="s">
        <v>2934</v>
      </c>
      <c r="R374">
        <v>0.036</v>
      </c>
      <c r="S374" t="s">
        <v>1464</v>
      </c>
      <c r="X374">
        <v>0.036</v>
      </c>
      <c r="Y374" t="s">
        <v>1464</v>
      </c>
      <c r="AA374" t="s">
        <v>1465</v>
      </c>
    </row>
    <row r="375" spans="1:27" ht="14.25">
      <c r="A375" s="1" t="s">
        <v>2935</v>
      </c>
      <c r="B375" t="s">
        <v>2936</v>
      </c>
      <c r="C375" t="s">
        <v>2936</v>
      </c>
      <c r="D375" t="s">
        <v>1299</v>
      </c>
      <c r="E375" t="s">
        <v>1300</v>
      </c>
      <c r="F375" s="2">
        <v>37191</v>
      </c>
      <c r="G375" s="10">
        <f t="shared" si="5"/>
        <v>2001</v>
      </c>
      <c r="I375" t="s">
        <v>2839</v>
      </c>
      <c r="J375">
        <v>13.31</v>
      </c>
      <c r="K375" t="s">
        <v>1457</v>
      </c>
      <c r="L375">
        <v>3.5</v>
      </c>
      <c r="M375" t="s">
        <v>2937</v>
      </c>
      <c r="N375" t="s">
        <v>2938</v>
      </c>
      <c r="O375" t="s">
        <v>1492</v>
      </c>
      <c r="P375" t="s">
        <v>582</v>
      </c>
      <c r="Q375" t="s">
        <v>548</v>
      </c>
      <c r="R375">
        <v>30</v>
      </c>
      <c r="S375" t="s">
        <v>2939</v>
      </c>
      <c r="Z375" t="s">
        <v>586</v>
      </c>
      <c r="AA375" t="s">
        <v>1465</v>
      </c>
    </row>
    <row r="376" spans="1:27" ht="14.25">
      <c r="A376" s="1" t="s">
        <v>779</v>
      </c>
      <c r="B376" t="s">
        <v>780</v>
      </c>
      <c r="C376" t="s">
        <v>781</v>
      </c>
      <c r="D376" t="s">
        <v>782</v>
      </c>
      <c r="E376" t="s">
        <v>783</v>
      </c>
      <c r="F376" s="2">
        <v>37193</v>
      </c>
      <c r="G376" s="10">
        <f t="shared" si="5"/>
        <v>2001</v>
      </c>
      <c r="H376" t="s">
        <v>784</v>
      </c>
      <c r="I376" t="s">
        <v>2199</v>
      </c>
      <c r="J376">
        <v>13.31</v>
      </c>
      <c r="K376" t="s">
        <v>1433</v>
      </c>
      <c r="L376">
        <v>13</v>
      </c>
      <c r="M376" t="s">
        <v>1458</v>
      </c>
      <c r="N376" t="s">
        <v>2200</v>
      </c>
      <c r="O376" t="s">
        <v>1492</v>
      </c>
      <c r="P376" t="s">
        <v>1461</v>
      </c>
      <c r="Q376" t="s">
        <v>1662</v>
      </c>
      <c r="R376">
        <v>1.95</v>
      </c>
      <c r="S376" t="s">
        <v>1503</v>
      </c>
      <c r="X376">
        <v>0.15</v>
      </c>
      <c r="Y376" t="s">
        <v>1464</v>
      </c>
      <c r="AA376" t="s">
        <v>1465</v>
      </c>
    </row>
    <row r="377" spans="1:27" ht="14.25">
      <c r="A377" s="1" t="s">
        <v>2202</v>
      </c>
      <c r="B377" t="s">
        <v>2203</v>
      </c>
      <c r="C377" t="s">
        <v>2203</v>
      </c>
      <c r="D377" t="s">
        <v>1299</v>
      </c>
      <c r="E377" t="s">
        <v>1300</v>
      </c>
      <c r="F377" s="2">
        <v>37194</v>
      </c>
      <c r="G377" s="10">
        <f t="shared" si="5"/>
        <v>2001</v>
      </c>
      <c r="I377" t="s">
        <v>2204</v>
      </c>
      <c r="J377">
        <v>13.31</v>
      </c>
      <c r="K377" t="s">
        <v>1457</v>
      </c>
      <c r="L377">
        <v>12.6</v>
      </c>
      <c r="M377" t="s">
        <v>1458</v>
      </c>
      <c r="N377" t="s">
        <v>2205</v>
      </c>
      <c r="O377" t="s">
        <v>1492</v>
      </c>
      <c r="P377" t="s">
        <v>582</v>
      </c>
      <c r="Q377" t="s">
        <v>2940</v>
      </c>
      <c r="R377">
        <v>43</v>
      </c>
      <c r="S377" t="s">
        <v>1304</v>
      </c>
      <c r="Z377" t="s">
        <v>586</v>
      </c>
      <c r="AA377" t="s">
        <v>1465</v>
      </c>
    </row>
    <row r="378" spans="1:27" ht="14.25">
      <c r="A378" s="1" t="s">
        <v>2207</v>
      </c>
      <c r="B378" t="s">
        <v>2208</v>
      </c>
      <c r="C378" t="s">
        <v>2209</v>
      </c>
      <c r="D378" t="s">
        <v>1497</v>
      </c>
      <c r="E378" t="s">
        <v>1498</v>
      </c>
      <c r="F378" s="2">
        <v>37200</v>
      </c>
      <c r="G378" s="10">
        <f t="shared" si="5"/>
        <v>2001</v>
      </c>
      <c r="H378" t="s">
        <v>2210</v>
      </c>
      <c r="I378" t="s">
        <v>2211</v>
      </c>
      <c r="J378">
        <v>13.31</v>
      </c>
      <c r="K378" t="s">
        <v>1717</v>
      </c>
      <c r="L378">
        <v>60</v>
      </c>
      <c r="M378" t="s">
        <v>1458</v>
      </c>
      <c r="O378" t="s">
        <v>1492</v>
      </c>
      <c r="P378" t="s">
        <v>1461</v>
      </c>
      <c r="Q378" t="s">
        <v>708</v>
      </c>
      <c r="R378">
        <v>0.9</v>
      </c>
      <c r="S378" t="s">
        <v>1503</v>
      </c>
      <c r="U378">
        <v>3.94</v>
      </c>
      <c r="V378" t="s">
        <v>1463</v>
      </c>
      <c r="X378">
        <v>0.015</v>
      </c>
      <c r="Y378" t="s">
        <v>1464</v>
      </c>
      <c r="AA378" t="s">
        <v>1465</v>
      </c>
    </row>
    <row r="379" spans="1:27" ht="14.25">
      <c r="A379" s="1" t="s">
        <v>907</v>
      </c>
      <c r="B379" t="s">
        <v>908</v>
      </c>
      <c r="C379" t="s">
        <v>908</v>
      </c>
      <c r="D379" t="s">
        <v>909</v>
      </c>
      <c r="E379" t="s">
        <v>591</v>
      </c>
      <c r="F379" s="2">
        <v>37224</v>
      </c>
      <c r="G379" s="10">
        <f t="shared" si="5"/>
        <v>2001</v>
      </c>
      <c r="H379" t="s">
        <v>910</v>
      </c>
      <c r="I379" t="s">
        <v>641</v>
      </c>
      <c r="J379">
        <v>13.31</v>
      </c>
      <c r="K379" t="s">
        <v>1457</v>
      </c>
      <c r="L379">
        <v>91.2</v>
      </c>
      <c r="M379" t="s">
        <v>1458</v>
      </c>
      <c r="N379" t="s">
        <v>2213</v>
      </c>
      <c r="O379" t="s">
        <v>1492</v>
      </c>
      <c r="P379" t="s">
        <v>1461</v>
      </c>
      <c r="Q379" t="s">
        <v>2941</v>
      </c>
      <c r="R379">
        <v>3.21</v>
      </c>
      <c r="S379" t="s">
        <v>1503</v>
      </c>
      <c r="U379">
        <v>22.7</v>
      </c>
      <c r="V379" t="s">
        <v>1463</v>
      </c>
      <c r="X379">
        <v>0.0352</v>
      </c>
      <c r="Y379" t="s">
        <v>1464</v>
      </c>
      <c r="AA379" t="s">
        <v>2942</v>
      </c>
    </row>
    <row r="380" spans="1:27" ht="14.25">
      <c r="A380" s="1" t="s">
        <v>907</v>
      </c>
      <c r="B380" t="s">
        <v>908</v>
      </c>
      <c r="C380" t="s">
        <v>908</v>
      </c>
      <c r="D380" t="s">
        <v>909</v>
      </c>
      <c r="E380" t="s">
        <v>591</v>
      </c>
      <c r="F380" s="2">
        <v>37224</v>
      </c>
      <c r="G380" s="10">
        <f t="shared" si="5"/>
        <v>2001</v>
      </c>
      <c r="H380" t="s">
        <v>910</v>
      </c>
      <c r="I380" t="s">
        <v>2215</v>
      </c>
      <c r="J380">
        <v>13.31</v>
      </c>
      <c r="K380" t="s">
        <v>1457</v>
      </c>
      <c r="L380">
        <v>37</v>
      </c>
      <c r="M380" t="s">
        <v>1458</v>
      </c>
      <c r="N380" t="s">
        <v>2216</v>
      </c>
      <c r="O380" t="s">
        <v>1492</v>
      </c>
      <c r="P380" t="s">
        <v>1468</v>
      </c>
      <c r="R380">
        <v>1.88</v>
      </c>
      <c r="S380" t="s">
        <v>1503</v>
      </c>
      <c r="U380">
        <v>8.23</v>
      </c>
      <c r="V380" t="s">
        <v>1463</v>
      </c>
      <c r="X380">
        <v>0.053</v>
      </c>
      <c r="Y380" t="s">
        <v>1464</v>
      </c>
      <c r="AA380" t="s">
        <v>2943</v>
      </c>
    </row>
    <row r="381" spans="1:27" ht="14.25">
      <c r="A381" s="1" t="s">
        <v>2944</v>
      </c>
      <c r="B381" t="s">
        <v>2945</v>
      </c>
      <c r="C381" t="s">
        <v>2945</v>
      </c>
      <c r="D381" t="s">
        <v>1299</v>
      </c>
      <c r="E381" t="s">
        <v>1300</v>
      </c>
      <c r="F381" s="2">
        <v>37232</v>
      </c>
      <c r="G381" s="10">
        <f t="shared" si="5"/>
        <v>2001</v>
      </c>
      <c r="I381" t="s">
        <v>2839</v>
      </c>
      <c r="J381">
        <v>13.31</v>
      </c>
      <c r="K381" t="s">
        <v>1457</v>
      </c>
      <c r="L381">
        <v>5.4</v>
      </c>
      <c r="M381" t="s">
        <v>1458</v>
      </c>
      <c r="N381" t="s">
        <v>2946</v>
      </c>
      <c r="O381" t="s">
        <v>1492</v>
      </c>
      <c r="P381" t="s">
        <v>582</v>
      </c>
      <c r="Q381" t="s">
        <v>2947</v>
      </c>
      <c r="R381">
        <v>18</v>
      </c>
      <c r="S381" t="s">
        <v>1304</v>
      </c>
      <c r="AA381" t="s">
        <v>1465</v>
      </c>
    </row>
    <row r="382" spans="1:27" ht="14.25">
      <c r="A382" s="1" t="s">
        <v>2218</v>
      </c>
      <c r="B382" t="s">
        <v>2219</v>
      </c>
      <c r="C382" t="s">
        <v>2220</v>
      </c>
      <c r="D382" t="s">
        <v>1217</v>
      </c>
      <c r="E382" t="s">
        <v>1218</v>
      </c>
      <c r="F382" s="2">
        <v>37232</v>
      </c>
      <c r="G382" s="10">
        <f t="shared" si="5"/>
        <v>2001</v>
      </c>
      <c r="H382" t="s">
        <v>2221</v>
      </c>
      <c r="I382" t="s">
        <v>1421</v>
      </c>
      <c r="J382">
        <v>13.31</v>
      </c>
      <c r="K382" t="s">
        <v>1457</v>
      </c>
      <c r="L382">
        <v>21</v>
      </c>
      <c r="M382" t="s">
        <v>1458</v>
      </c>
      <c r="O382" t="s">
        <v>1492</v>
      </c>
      <c r="P382" t="s">
        <v>1461</v>
      </c>
      <c r="Q382" t="s">
        <v>650</v>
      </c>
      <c r="R382">
        <v>0.049</v>
      </c>
      <c r="S382" t="s">
        <v>1464</v>
      </c>
      <c r="X382">
        <v>0.049</v>
      </c>
      <c r="Y382" t="s">
        <v>1464</v>
      </c>
      <c r="AA382" t="s">
        <v>1465</v>
      </c>
    </row>
    <row r="383" spans="1:27" ht="14.25">
      <c r="A383" s="1" t="s">
        <v>2222</v>
      </c>
      <c r="B383" t="s">
        <v>2223</v>
      </c>
      <c r="C383" t="s">
        <v>2223</v>
      </c>
      <c r="D383" t="s">
        <v>1229</v>
      </c>
      <c r="E383" t="s">
        <v>1230</v>
      </c>
      <c r="F383" s="2">
        <v>37236</v>
      </c>
      <c r="G383" s="10">
        <f t="shared" si="5"/>
        <v>2001</v>
      </c>
      <c r="H383" t="s">
        <v>2224</v>
      </c>
      <c r="I383" t="s">
        <v>2225</v>
      </c>
      <c r="J383">
        <v>13.31</v>
      </c>
      <c r="K383" t="s">
        <v>1457</v>
      </c>
      <c r="L383">
        <v>35</v>
      </c>
      <c r="M383" t="s">
        <v>1458</v>
      </c>
      <c r="O383" t="s">
        <v>1492</v>
      </c>
      <c r="P383" t="s">
        <v>1461</v>
      </c>
      <c r="Q383" t="s">
        <v>650</v>
      </c>
      <c r="R383">
        <v>0.108</v>
      </c>
      <c r="S383" t="s">
        <v>1464</v>
      </c>
      <c r="U383">
        <v>3.77</v>
      </c>
      <c r="V383" t="s">
        <v>1503</v>
      </c>
      <c r="X383">
        <v>0.108</v>
      </c>
      <c r="Y383" t="s">
        <v>1464</v>
      </c>
      <c r="AA383" t="s">
        <v>1465</v>
      </c>
    </row>
    <row r="384" spans="1:27" ht="14.25">
      <c r="A384" s="1" t="s">
        <v>2226</v>
      </c>
      <c r="B384" t="s">
        <v>2227</v>
      </c>
      <c r="C384" t="s">
        <v>2228</v>
      </c>
      <c r="D384" t="s">
        <v>808</v>
      </c>
      <c r="E384" t="s">
        <v>1320</v>
      </c>
      <c r="F384" s="2">
        <v>37239</v>
      </c>
      <c r="G384" s="10">
        <f t="shared" si="5"/>
        <v>2001</v>
      </c>
      <c r="H384" t="s">
        <v>2229</v>
      </c>
      <c r="I384" t="s">
        <v>2230</v>
      </c>
      <c r="J384">
        <v>13.31</v>
      </c>
      <c r="K384" t="s">
        <v>1457</v>
      </c>
      <c r="L384">
        <v>90</v>
      </c>
      <c r="M384" t="s">
        <v>1458</v>
      </c>
      <c r="N384" t="s">
        <v>2231</v>
      </c>
      <c r="O384" t="s">
        <v>1492</v>
      </c>
      <c r="P384" t="s">
        <v>1461</v>
      </c>
      <c r="Q384" t="s">
        <v>2948</v>
      </c>
      <c r="R384">
        <v>0.0913</v>
      </c>
      <c r="S384" t="s">
        <v>1464</v>
      </c>
      <c r="X384">
        <v>0.0913</v>
      </c>
      <c r="Y384" t="s">
        <v>1464</v>
      </c>
      <c r="AA384" t="s">
        <v>2949</v>
      </c>
    </row>
    <row r="385" spans="1:27" ht="14.25">
      <c r="A385" s="1" t="s">
        <v>2226</v>
      </c>
      <c r="B385" t="s">
        <v>2227</v>
      </c>
      <c r="C385" t="s">
        <v>2228</v>
      </c>
      <c r="D385" t="s">
        <v>808</v>
      </c>
      <c r="E385" t="s">
        <v>1320</v>
      </c>
      <c r="F385" s="2">
        <v>37239</v>
      </c>
      <c r="G385" s="10">
        <f t="shared" si="5"/>
        <v>2001</v>
      </c>
      <c r="H385" t="s">
        <v>2229</v>
      </c>
      <c r="I385" t="s">
        <v>2234</v>
      </c>
      <c r="J385">
        <v>13.31</v>
      </c>
      <c r="K385" t="s">
        <v>1457</v>
      </c>
      <c r="L385">
        <v>50</v>
      </c>
      <c r="M385" t="s">
        <v>1458</v>
      </c>
      <c r="N385" t="s">
        <v>2235</v>
      </c>
      <c r="O385" t="s">
        <v>1492</v>
      </c>
      <c r="P385" t="s">
        <v>582</v>
      </c>
      <c r="Q385" t="s">
        <v>2873</v>
      </c>
      <c r="R385">
        <v>0.913</v>
      </c>
      <c r="S385" t="s">
        <v>1464</v>
      </c>
      <c r="X385">
        <v>0.913</v>
      </c>
      <c r="Y385" t="s">
        <v>1464</v>
      </c>
      <c r="AA385" t="s">
        <v>1465</v>
      </c>
    </row>
    <row r="386" spans="1:27" ht="14.25">
      <c r="A386" s="1" t="s">
        <v>2226</v>
      </c>
      <c r="B386" t="s">
        <v>2227</v>
      </c>
      <c r="C386" t="s">
        <v>2228</v>
      </c>
      <c r="D386" t="s">
        <v>808</v>
      </c>
      <c r="E386" t="s">
        <v>1320</v>
      </c>
      <c r="F386" s="2">
        <v>37239</v>
      </c>
      <c r="G386" s="10">
        <f t="shared" si="5"/>
        <v>2001</v>
      </c>
      <c r="H386" t="s">
        <v>2229</v>
      </c>
      <c r="I386" t="s">
        <v>2237</v>
      </c>
      <c r="J386">
        <v>13.31</v>
      </c>
      <c r="K386" t="s">
        <v>1457</v>
      </c>
      <c r="L386">
        <v>21</v>
      </c>
      <c r="M386" t="s">
        <v>1458</v>
      </c>
      <c r="N386" t="s">
        <v>2238</v>
      </c>
      <c r="O386" t="s">
        <v>1492</v>
      </c>
      <c r="P386" t="s">
        <v>1461</v>
      </c>
      <c r="Q386" t="s">
        <v>2873</v>
      </c>
      <c r="R386">
        <v>0.0913</v>
      </c>
      <c r="S386" t="s">
        <v>1464</v>
      </c>
      <c r="U386">
        <v>1.9</v>
      </c>
      <c r="V386" t="s">
        <v>1503</v>
      </c>
      <c r="X386">
        <v>0.0913</v>
      </c>
      <c r="Y386" t="s">
        <v>1464</v>
      </c>
      <c r="AA386" t="s">
        <v>1465</v>
      </c>
    </row>
    <row r="387" spans="1:27" ht="14.25">
      <c r="A387" s="1" t="s">
        <v>2239</v>
      </c>
      <c r="B387" t="s">
        <v>2240</v>
      </c>
      <c r="C387" t="s">
        <v>2240</v>
      </c>
      <c r="D387" t="s">
        <v>1244</v>
      </c>
      <c r="E387" t="s">
        <v>1245</v>
      </c>
      <c r="F387" s="2">
        <v>37239</v>
      </c>
      <c r="G387" s="10">
        <f aca="true" t="shared" si="6" ref="G387:G450">YEAR(F387)</f>
        <v>2001</v>
      </c>
      <c r="H387" t="s">
        <v>2241</v>
      </c>
      <c r="I387" t="s">
        <v>1124</v>
      </c>
      <c r="J387">
        <v>13.31</v>
      </c>
      <c r="K387" t="s">
        <v>1457</v>
      </c>
      <c r="L387">
        <v>33.5</v>
      </c>
      <c r="M387" t="s">
        <v>1458</v>
      </c>
      <c r="N387" t="s">
        <v>2242</v>
      </c>
      <c r="O387" t="s">
        <v>1492</v>
      </c>
      <c r="P387" t="s">
        <v>1461</v>
      </c>
      <c r="Q387" t="s">
        <v>2950</v>
      </c>
      <c r="R387">
        <v>30</v>
      </c>
      <c r="S387" t="s">
        <v>2243</v>
      </c>
      <c r="X387">
        <v>0.036</v>
      </c>
      <c r="Y387" t="s">
        <v>1464</v>
      </c>
      <c r="Z387" t="s">
        <v>566</v>
      </c>
      <c r="AA387" t="s">
        <v>1465</v>
      </c>
    </row>
    <row r="388" spans="1:27" ht="14.25">
      <c r="A388" s="1" t="s">
        <v>2244</v>
      </c>
      <c r="B388" t="s">
        <v>2245</v>
      </c>
      <c r="C388" t="s">
        <v>2245</v>
      </c>
      <c r="D388" t="s">
        <v>909</v>
      </c>
      <c r="E388" t="s">
        <v>591</v>
      </c>
      <c r="F388" s="2">
        <v>37252</v>
      </c>
      <c r="G388" s="10">
        <f t="shared" si="6"/>
        <v>2001</v>
      </c>
      <c r="H388" t="s">
        <v>2246</v>
      </c>
      <c r="I388" t="s">
        <v>1204</v>
      </c>
      <c r="J388">
        <v>13.31</v>
      </c>
      <c r="K388" t="s">
        <v>1457</v>
      </c>
      <c r="L388">
        <v>76</v>
      </c>
      <c r="M388" t="s">
        <v>1458</v>
      </c>
      <c r="N388" t="s">
        <v>2247</v>
      </c>
      <c r="O388" t="s">
        <v>1492</v>
      </c>
      <c r="P388" t="s">
        <v>1461</v>
      </c>
      <c r="Q388" t="s">
        <v>2951</v>
      </c>
      <c r="R388">
        <v>6.69</v>
      </c>
      <c r="S388" t="s">
        <v>1503</v>
      </c>
      <c r="U388">
        <v>10.03</v>
      </c>
      <c r="V388" t="s">
        <v>1463</v>
      </c>
      <c r="X388">
        <v>0.08</v>
      </c>
      <c r="Y388" t="s">
        <v>1464</v>
      </c>
      <c r="AA388" t="s">
        <v>1465</v>
      </c>
    </row>
    <row r="389" spans="1:27" ht="14.25">
      <c r="A389" s="1" t="s">
        <v>2248</v>
      </c>
      <c r="B389" t="s">
        <v>2249</v>
      </c>
      <c r="C389" t="s">
        <v>2249</v>
      </c>
      <c r="D389" t="s">
        <v>1419</v>
      </c>
      <c r="E389" t="s">
        <v>1444</v>
      </c>
      <c r="F389" s="2">
        <v>37265</v>
      </c>
      <c r="G389" s="10">
        <f t="shared" si="6"/>
        <v>2002</v>
      </c>
      <c r="H389" t="s">
        <v>2250</v>
      </c>
      <c r="I389" t="s">
        <v>2169</v>
      </c>
      <c r="J389">
        <v>13.31</v>
      </c>
      <c r="K389" t="s">
        <v>1457</v>
      </c>
      <c r="L389">
        <v>83</v>
      </c>
      <c r="M389" t="s">
        <v>1458</v>
      </c>
      <c r="N389" t="s">
        <v>2251</v>
      </c>
      <c r="O389" t="s">
        <v>1492</v>
      </c>
      <c r="P389" t="s">
        <v>1461</v>
      </c>
      <c r="Q389" t="s">
        <v>650</v>
      </c>
      <c r="R389">
        <v>4.07</v>
      </c>
      <c r="S389" t="s">
        <v>1503</v>
      </c>
      <c r="X389">
        <v>0.049</v>
      </c>
      <c r="Y389" t="s">
        <v>1464</v>
      </c>
      <c r="Z389" t="s">
        <v>1482</v>
      </c>
      <c r="AA389" t="s">
        <v>1465</v>
      </c>
    </row>
    <row r="390" spans="1:27" ht="14.25">
      <c r="A390" s="1" t="s">
        <v>549</v>
      </c>
      <c r="B390" t="s">
        <v>550</v>
      </c>
      <c r="C390" t="s">
        <v>551</v>
      </c>
      <c r="D390" t="s">
        <v>1510</v>
      </c>
      <c r="E390" t="s">
        <v>1511</v>
      </c>
      <c r="F390" s="2">
        <v>37281</v>
      </c>
      <c r="G390" s="10">
        <f t="shared" si="6"/>
        <v>2002</v>
      </c>
      <c r="H390" t="s">
        <v>552</v>
      </c>
      <c r="I390" t="s">
        <v>2253</v>
      </c>
      <c r="J390">
        <v>13.31</v>
      </c>
      <c r="K390" t="s">
        <v>1717</v>
      </c>
      <c r="L390">
        <v>65.5</v>
      </c>
      <c r="M390" t="s">
        <v>1458</v>
      </c>
      <c r="N390" t="s">
        <v>2254</v>
      </c>
      <c r="O390" t="s">
        <v>1492</v>
      </c>
      <c r="P390" t="s">
        <v>1461</v>
      </c>
      <c r="Q390" t="s">
        <v>555</v>
      </c>
      <c r="R390">
        <v>61.34</v>
      </c>
      <c r="S390" t="s">
        <v>1503</v>
      </c>
      <c r="U390">
        <v>40.47</v>
      </c>
      <c r="V390" t="s">
        <v>1463</v>
      </c>
      <c r="X390">
        <v>0.1</v>
      </c>
      <c r="Y390" t="s">
        <v>1464</v>
      </c>
      <c r="AA390" t="s">
        <v>1465</v>
      </c>
    </row>
    <row r="391" spans="1:27" ht="14.25">
      <c r="A391" s="1" t="s">
        <v>2952</v>
      </c>
      <c r="B391" t="s">
        <v>2953</v>
      </c>
      <c r="C391" t="s">
        <v>2953</v>
      </c>
      <c r="D391" t="s">
        <v>1299</v>
      </c>
      <c r="E391" t="s">
        <v>1300</v>
      </c>
      <c r="F391" s="2">
        <v>37293</v>
      </c>
      <c r="G391" s="10">
        <f t="shared" si="6"/>
        <v>2002</v>
      </c>
      <c r="I391" t="s">
        <v>2839</v>
      </c>
      <c r="J391">
        <v>13.31</v>
      </c>
      <c r="K391" t="s">
        <v>1457</v>
      </c>
      <c r="L391">
        <v>5</v>
      </c>
      <c r="M391" t="s">
        <v>2954</v>
      </c>
      <c r="N391" t="s">
        <v>2955</v>
      </c>
      <c r="O391" t="s">
        <v>1492</v>
      </c>
      <c r="P391" t="s">
        <v>582</v>
      </c>
      <c r="Q391" t="s">
        <v>1368</v>
      </c>
      <c r="R391">
        <v>30</v>
      </c>
      <c r="S391" t="s">
        <v>2956</v>
      </c>
      <c r="T391" t="s">
        <v>2957</v>
      </c>
      <c r="Z391" t="s">
        <v>586</v>
      </c>
      <c r="AA391" t="s">
        <v>1465</v>
      </c>
    </row>
    <row r="392" spans="1:27" ht="14.25">
      <c r="A392" s="1" t="s">
        <v>2256</v>
      </c>
      <c r="B392" t="s">
        <v>2257</v>
      </c>
      <c r="C392" t="s">
        <v>2258</v>
      </c>
      <c r="D392" t="s">
        <v>989</v>
      </c>
      <c r="E392" t="s">
        <v>990</v>
      </c>
      <c r="F392" s="2">
        <v>37299</v>
      </c>
      <c r="G392" s="10">
        <f t="shared" si="6"/>
        <v>2002</v>
      </c>
      <c r="I392" t="s">
        <v>1204</v>
      </c>
      <c r="J392">
        <v>13.31</v>
      </c>
      <c r="K392" t="s">
        <v>1457</v>
      </c>
      <c r="L392">
        <v>31</v>
      </c>
      <c r="M392" t="s">
        <v>1458</v>
      </c>
      <c r="O392" t="s">
        <v>1492</v>
      </c>
      <c r="P392" t="s">
        <v>1468</v>
      </c>
      <c r="Q392" t="s">
        <v>1704</v>
      </c>
      <c r="R392">
        <v>0.01</v>
      </c>
      <c r="S392" t="s">
        <v>1464</v>
      </c>
      <c r="X392">
        <v>0.01</v>
      </c>
      <c r="Y392" t="s">
        <v>1464</v>
      </c>
      <c r="AA392" t="s">
        <v>1465</v>
      </c>
    </row>
    <row r="393" spans="1:27" ht="14.25">
      <c r="A393" s="1" t="s">
        <v>2259</v>
      </c>
      <c r="B393" t="s">
        <v>2260</v>
      </c>
      <c r="C393" t="s">
        <v>2258</v>
      </c>
      <c r="D393" t="s">
        <v>989</v>
      </c>
      <c r="E393" t="s">
        <v>990</v>
      </c>
      <c r="F393" s="2">
        <v>37299</v>
      </c>
      <c r="G393" s="10">
        <f t="shared" si="6"/>
        <v>2002</v>
      </c>
      <c r="H393" t="s">
        <v>1841</v>
      </c>
      <c r="I393" t="s">
        <v>2088</v>
      </c>
      <c r="J393">
        <v>13.31</v>
      </c>
      <c r="K393" t="s">
        <v>1457</v>
      </c>
      <c r="L393">
        <v>0</v>
      </c>
      <c r="O393" t="s">
        <v>1492</v>
      </c>
      <c r="P393" t="s">
        <v>1461</v>
      </c>
      <c r="Q393" t="s">
        <v>2958</v>
      </c>
      <c r="R393">
        <v>0.1</v>
      </c>
      <c r="S393" t="s">
        <v>1464</v>
      </c>
      <c r="X393">
        <v>0.1</v>
      </c>
      <c r="Y393" t="s">
        <v>1464</v>
      </c>
      <c r="AA393" t="s">
        <v>1465</v>
      </c>
    </row>
    <row r="394" spans="1:27" ht="14.25">
      <c r="A394" s="1" t="s">
        <v>2262</v>
      </c>
      <c r="B394" t="s">
        <v>2263</v>
      </c>
      <c r="C394" t="s">
        <v>2264</v>
      </c>
      <c r="D394" t="s">
        <v>1497</v>
      </c>
      <c r="E394" t="s">
        <v>1498</v>
      </c>
      <c r="F394" s="2">
        <v>37299</v>
      </c>
      <c r="G394" s="10">
        <f t="shared" si="6"/>
        <v>2002</v>
      </c>
      <c r="H394" t="s">
        <v>2265</v>
      </c>
      <c r="I394" t="s">
        <v>2266</v>
      </c>
      <c r="J394">
        <v>13.31</v>
      </c>
      <c r="O394" t="s">
        <v>1492</v>
      </c>
      <c r="P394" t="s">
        <v>1468</v>
      </c>
      <c r="R394">
        <v>0.53</v>
      </c>
      <c r="S394" t="s">
        <v>1503</v>
      </c>
      <c r="U394">
        <v>0.27</v>
      </c>
      <c r="V394" t="s">
        <v>1463</v>
      </c>
      <c r="AA394" t="s">
        <v>1465</v>
      </c>
    </row>
    <row r="395" spans="1:27" ht="14.25">
      <c r="A395" s="1" t="s">
        <v>2267</v>
      </c>
      <c r="B395" t="s">
        <v>1814</v>
      </c>
      <c r="C395" t="s">
        <v>2268</v>
      </c>
      <c r="D395" t="s">
        <v>1510</v>
      </c>
      <c r="E395" t="s">
        <v>1511</v>
      </c>
      <c r="F395" s="2">
        <v>37313</v>
      </c>
      <c r="G395" s="10">
        <f t="shared" si="6"/>
        <v>2002</v>
      </c>
      <c r="H395" t="s">
        <v>3450</v>
      </c>
      <c r="I395" t="s">
        <v>3451</v>
      </c>
      <c r="J395">
        <v>13.31</v>
      </c>
      <c r="K395" t="s">
        <v>1457</v>
      </c>
      <c r="L395">
        <v>3.3</v>
      </c>
      <c r="M395" t="s">
        <v>1458</v>
      </c>
      <c r="O395" t="s">
        <v>1492</v>
      </c>
      <c r="P395" t="s">
        <v>1461</v>
      </c>
      <c r="Q395" t="s">
        <v>2959</v>
      </c>
      <c r="R395">
        <v>0.4</v>
      </c>
      <c r="S395" t="s">
        <v>1503</v>
      </c>
      <c r="U395">
        <v>1.16</v>
      </c>
      <c r="V395" t="s">
        <v>1463</v>
      </c>
      <c r="X395">
        <v>0.12</v>
      </c>
      <c r="Y395" t="s">
        <v>1464</v>
      </c>
      <c r="AA395" t="s">
        <v>1465</v>
      </c>
    </row>
    <row r="396" spans="1:27" ht="14.25">
      <c r="A396" s="1" t="s">
        <v>2267</v>
      </c>
      <c r="B396" t="s">
        <v>1814</v>
      </c>
      <c r="C396" t="s">
        <v>2268</v>
      </c>
      <c r="D396" t="s">
        <v>1510</v>
      </c>
      <c r="E396" t="s">
        <v>1511</v>
      </c>
      <c r="F396" s="2">
        <v>37313</v>
      </c>
      <c r="G396" s="10">
        <f t="shared" si="6"/>
        <v>2002</v>
      </c>
      <c r="H396" t="s">
        <v>3450</v>
      </c>
      <c r="I396" t="s">
        <v>3452</v>
      </c>
      <c r="J396">
        <v>13.31</v>
      </c>
      <c r="K396" t="s">
        <v>1457</v>
      </c>
      <c r="L396">
        <v>53</v>
      </c>
      <c r="M396" t="s">
        <v>1458</v>
      </c>
      <c r="O396" t="s">
        <v>1492</v>
      </c>
      <c r="P396" t="s">
        <v>1461</v>
      </c>
      <c r="Q396" t="s">
        <v>2960</v>
      </c>
      <c r="R396">
        <v>6.37</v>
      </c>
      <c r="S396" t="s">
        <v>1503</v>
      </c>
      <c r="U396">
        <v>11.17</v>
      </c>
      <c r="V396" t="s">
        <v>1463</v>
      </c>
      <c r="X396">
        <v>0.04</v>
      </c>
      <c r="Y396" t="s">
        <v>1464</v>
      </c>
      <c r="Z396" t="s">
        <v>791</v>
      </c>
      <c r="AA396" t="s">
        <v>2961</v>
      </c>
    </row>
    <row r="397" spans="1:27" ht="14.25">
      <c r="A397" s="1" t="s">
        <v>2267</v>
      </c>
      <c r="B397" t="s">
        <v>1814</v>
      </c>
      <c r="C397" t="s">
        <v>2268</v>
      </c>
      <c r="D397" t="s">
        <v>1510</v>
      </c>
      <c r="E397" t="s">
        <v>1511</v>
      </c>
      <c r="F397" s="2">
        <v>37313</v>
      </c>
      <c r="G397" s="10">
        <f t="shared" si="6"/>
        <v>2002</v>
      </c>
      <c r="H397" t="s">
        <v>3450</v>
      </c>
      <c r="I397" t="s">
        <v>3454</v>
      </c>
      <c r="J397">
        <v>13.31</v>
      </c>
      <c r="K397" t="s">
        <v>1457</v>
      </c>
      <c r="L397">
        <v>20</v>
      </c>
      <c r="M397" t="s">
        <v>1458</v>
      </c>
      <c r="O397" t="s">
        <v>1492</v>
      </c>
      <c r="P397" t="s">
        <v>1461</v>
      </c>
      <c r="Q397" t="s">
        <v>1515</v>
      </c>
      <c r="R397">
        <v>0.81</v>
      </c>
      <c r="S397" t="s">
        <v>1503</v>
      </c>
      <c r="U397">
        <v>2.84</v>
      </c>
      <c r="V397" t="s">
        <v>1463</v>
      </c>
      <c r="X397">
        <v>0.04</v>
      </c>
      <c r="Y397" t="s">
        <v>1464</v>
      </c>
      <c r="AA397" t="s">
        <v>1465</v>
      </c>
    </row>
    <row r="398" spans="1:27" ht="14.25">
      <c r="A398" s="1" t="s">
        <v>3455</v>
      </c>
      <c r="B398" t="s">
        <v>3456</v>
      </c>
      <c r="C398" t="s">
        <v>3457</v>
      </c>
      <c r="D398" t="s">
        <v>808</v>
      </c>
      <c r="E398" t="s">
        <v>1320</v>
      </c>
      <c r="F398" s="2">
        <v>37347</v>
      </c>
      <c r="G398" s="10">
        <f t="shared" si="6"/>
        <v>2002</v>
      </c>
      <c r="H398" t="s">
        <v>3458</v>
      </c>
      <c r="I398" t="s">
        <v>1725</v>
      </c>
      <c r="J398">
        <v>13.31</v>
      </c>
      <c r="K398" t="s">
        <v>1457</v>
      </c>
      <c r="L398">
        <v>33</v>
      </c>
      <c r="M398" t="s">
        <v>1458</v>
      </c>
      <c r="O398" t="s">
        <v>1492</v>
      </c>
      <c r="P398" t="s">
        <v>1468</v>
      </c>
      <c r="R398">
        <v>0.035</v>
      </c>
      <c r="S398" t="s">
        <v>1464</v>
      </c>
      <c r="X398">
        <v>0.035</v>
      </c>
      <c r="Y398" t="s">
        <v>1464</v>
      </c>
      <c r="AA398" t="s">
        <v>1465</v>
      </c>
    </row>
    <row r="399" spans="1:27" ht="14.25">
      <c r="A399" s="1" t="s">
        <v>1306</v>
      </c>
      <c r="B399" t="s">
        <v>1307</v>
      </c>
      <c r="C399" t="s">
        <v>1307</v>
      </c>
      <c r="D399" t="s">
        <v>886</v>
      </c>
      <c r="E399" t="s">
        <v>1308</v>
      </c>
      <c r="F399" s="2">
        <v>37349</v>
      </c>
      <c r="G399" s="10">
        <f t="shared" si="6"/>
        <v>2002</v>
      </c>
      <c r="H399" t="s">
        <v>991</v>
      </c>
      <c r="I399" t="s">
        <v>3460</v>
      </c>
      <c r="J399">
        <v>13.31</v>
      </c>
      <c r="K399" t="s">
        <v>1457</v>
      </c>
      <c r="L399">
        <v>95</v>
      </c>
      <c r="M399" t="s">
        <v>1458</v>
      </c>
      <c r="O399" t="s">
        <v>1492</v>
      </c>
      <c r="P399" t="s">
        <v>1468</v>
      </c>
      <c r="R399">
        <v>0.084</v>
      </c>
      <c r="S399" t="s">
        <v>1464</v>
      </c>
      <c r="X399">
        <v>0.084</v>
      </c>
      <c r="Y399" t="s">
        <v>1464</v>
      </c>
      <c r="AA399" t="s">
        <v>1465</v>
      </c>
    </row>
    <row r="400" spans="1:27" ht="14.25">
      <c r="A400" s="1" t="s">
        <v>1306</v>
      </c>
      <c r="B400" t="s">
        <v>1307</v>
      </c>
      <c r="C400" t="s">
        <v>1307</v>
      </c>
      <c r="D400" t="s">
        <v>886</v>
      </c>
      <c r="E400" t="s">
        <v>1308</v>
      </c>
      <c r="F400" s="2">
        <v>37349</v>
      </c>
      <c r="G400" s="10">
        <f t="shared" si="6"/>
        <v>2002</v>
      </c>
      <c r="H400" t="s">
        <v>991</v>
      </c>
      <c r="I400" t="s">
        <v>3461</v>
      </c>
      <c r="J400">
        <v>13.31</v>
      </c>
      <c r="K400" t="s">
        <v>1457</v>
      </c>
      <c r="L400">
        <v>54</v>
      </c>
      <c r="M400" t="s">
        <v>1458</v>
      </c>
      <c r="O400" t="s">
        <v>1492</v>
      </c>
      <c r="P400" t="s">
        <v>1468</v>
      </c>
      <c r="R400">
        <v>0.06</v>
      </c>
      <c r="S400" t="s">
        <v>1464</v>
      </c>
      <c r="X400">
        <v>0.06</v>
      </c>
      <c r="Y400" t="s">
        <v>1464</v>
      </c>
      <c r="AA400" t="s">
        <v>1465</v>
      </c>
    </row>
    <row r="401" spans="1:27" ht="14.25">
      <c r="A401" s="1" t="s">
        <v>3462</v>
      </c>
      <c r="B401" t="s">
        <v>3463</v>
      </c>
      <c r="C401" t="s">
        <v>3464</v>
      </c>
      <c r="D401" t="s">
        <v>713</v>
      </c>
      <c r="E401" t="s">
        <v>714</v>
      </c>
      <c r="F401" s="2">
        <v>37356</v>
      </c>
      <c r="G401" s="10">
        <f t="shared" si="6"/>
        <v>2002</v>
      </c>
      <c r="I401" t="s">
        <v>1204</v>
      </c>
      <c r="J401">
        <v>13.31</v>
      </c>
      <c r="K401" t="s">
        <v>1457</v>
      </c>
      <c r="L401">
        <v>68</v>
      </c>
      <c r="M401" t="s">
        <v>1458</v>
      </c>
      <c r="O401" t="s">
        <v>1492</v>
      </c>
      <c r="P401" t="s">
        <v>1468</v>
      </c>
      <c r="R401">
        <v>0.05</v>
      </c>
      <c r="S401" t="s">
        <v>1464</v>
      </c>
      <c r="U401">
        <v>16.4</v>
      </c>
      <c r="V401" t="s">
        <v>1463</v>
      </c>
      <c r="X401">
        <v>0.05</v>
      </c>
      <c r="Y401" t="s">
        <v>1464</v>
      </c>
      <c r="AA401" t="s">
        <v>1465</v>
      </c>
    </row>
    <row r="402" spans="1:27" ht="14.25">
      <c r="A402" s="1" t="s">
        <v>3465</v>
      </c>
      <c r="B402" t="s">
        <v>3466</v>
      </c>
      <c r="C402" t="s">
        <v>3467</v>
      </c>
      <c r="D402" t="s">
        <v>989</v>
      </c>
      <c r="E402" t="s">
        <v>990</v>
      </c>
      <c r="F402" s="2">
        <v>37382</v>
      </c>
      <c r="G402" s="10">
        <f t="shared" si="6"/>
        <v>2002</v>
      </c>
      <c r="H402" t="s">
        <v>3468</v>
      </c>
      <c r="I402" t="s">
        <v>1204</v>
      </c>
      <c r="J402">
        <v>13.31</v>
      </c>
      <c r="K402" t="s">
        <v>1457</v>
      </c>
      <c r="L402">
        <v>93</v>
      </c>
      <c r="M402" t="s">
        <v>3469</v>
      </c>
      <c r="O402" t="s">
        <v>1492</v>
      </c>
      <c r="P402" t="s">
        <v>1461</v>
      </c>
      <c r="Q402" t="s">
        <v>650</v>
      </c>
      <c r="R402">
        <v>0.075</v>
      </c>
      <c r="S402" t="s">
        <v>1464</v>
      </c>
      <c r="X402">
        <v>0.075</v>
      </c>
      <c r="Y402" t="s">
        <v>1464</v>
      </c>
      <c r="AA402" t="s">
        <v>1465</v>
      </c>
    </row>
    <row r="403" spans="1:27" ht="14.25">
      <c r="A403" s="1" t="s">
        <v>3471</v>
      </c>
      <c r="B403" t="s">
        <v>3472</v>
      </c>
      <c r="C403" t="s">
        <v>3473</v>
      </c>
      <c r="D403" t="s">
        <v>909</v>
      </c>
      <c r="E403" t="s">
        <v>591</v>
      </c>
      <c r="F403" s="2">
        <v>37399</v>
      </c>
      <c r="G403" s="10">
        <f t="shared" si="6"/>
        <v>2002</v>
      </c>
      <c r="H403" t="s">
        <v>3474</v>
      </c>
      <c r="I403" t="s">
        <v>3475</v>
      </c>
      <c r="J403">
        <v>13.31</v>
      </c>
      <c r="K403" t="s">
        <v>1457</v>
      </c>
      <c r="L403">
        <v>12.84</v>
      </c>
      <c r="M403" t="s">
        <v>1458</v>
      </c>
      <c r="N403" t="s">
        <v>3476</v>
      </c>
      <c r="O403" t="s">
        <v>1492</v>
      </c>
      <c r="P403" t="s">
        <v>1468</v>
      </c>
      <c r="R403">
        <v>1.207</v>
      </c>
      <c r="S403" t="s">
        <v>1503</v>
      </c>
      <c r="U403">
        <v>0.06</v>
      </c>
      <c r="V403" t="s">
        <v>1463</v>
      </c>
      <c r="X403">
        <v>0.094</v>
      </c>
      <c r="Y403" t="s">
        <v>1464</v>
      </c>
      <c r="AA403" t="s">
        <v>3477</v>
      </c>
    </row>
    <row r="404" spans="1:27" ht="14.25">
      <c r="A404" s="1" t="s">
        <v>3471</v>
      </c>
      <c r="B404" t="s">
        <v>3472</v>
      </c>
      <c r="C404" t="s">
        <v>3473</v>
      </c>
      <c r="D404" t="s">
        <v>909</v>
      </c>
      <c r="E404" t="s">
        <v>591</v>
      </c>
      <c r="F404" s="2">
        <v>37399</v>
      </c>
      <c r="G404" s="10">
        <f t="shared" si="6"/>
        <v>2002</v>
      </c>
      <c r="H404" t="s">
        <v>3474</v>
      </c>
      <c r="I404" t="s">
        <v>3478</v>
      </c>
      <c r="J404">
        <v>13.31</v>
      </c>
      <c r="K404" t="s">
        <v>1457</v>
      </c>
      <c r="L404">
        <v>11.45</v>
      </c>
      <c r="M404" t="s">
        <v>1458</v>
      </c>
      <c r="N404" t="s">
        <v>2291</v>
      </c>
      <c r="O404" t="s">
        <v>1492</v>
      </c>
      <c r="P404" t="s">
        <v>1468</v>
      </c>
      <c r="R404">
        <v>1.076</v>
      </c>
      <c r="S404" t="s">
        <v>1503</v>
      </c>
      <c r="U404">
        <v>2.24</v>
      </c>
      <c r="V404" t="s">
        <v>1463</v>
      </c>
      <c r="X404">
        <v>0.094</v>
      </c>
      <c r="Y404" t="s">
        <v>1464</v>
      </c>
      <c r="AA404" t="s">
        <v>2292</v>
      </c>
    </row>
    <row r="405" spans="1:27" ht="14.25">
      <c r="A405" s="1" t="s">
        <v>2296</v>
      </c>
      <c r="B405" t="s">
        <v>2297</v>
      </c>
      <c r="C405" t="s">
        <v>2298</v>
      </c>
      <c r="D405" t="s">
        <v>1531</v>
      </c>
      <c r="E405" t="s">
        <v>1532</v>
      </c>
      <c r="F405" s="2">
        <v>37434</v>
      </c>
      <c r="G405" s="10">
        <f t="shared" si="6"/>
        <v>2002</v>
      </c>
      <c r="H405" t="s">
        <v>2299</v>
      </c>
      <c r="I405" t="s">
        <v>2300</v>
      </c>
      <c r="J405">
        <v>13.31</v>
      </c>
      <c r="K405" t="s">
        <v>1457</v>
      </c>
      <c r="L405">
        <v>33</v>
      </c>
      <c r="M405" t="s">
        <v>1458</v>
      </c>
      <c r="N405" t="s">
        <v>2301</v>
      </c>
      <c r="O405" t="s">
        <v>1460</v>
      </c>
      <c r="P405" t="s">
        <v>1461</v>
      </c>
      <c r="Q405" t="s">
        <v>2713</v>
      </c>
      <c r="R405">
        <v>1.2</v>
      </c>
      <c r="S405" t="s">
        <v>1503</v>
      </c>
      <c r="T405" t="s">
        <v>1012</v>
      </c>
      <c r="X405">
        <v>0.036</v>
      </c>
      <c r="Y405" t="s">
        <v>1464</v>
      </c>
      <c r="Z405" t="s">
        <v>1482</v>
      </c>
      <c r="AA405" t="s">
        <v>1465</v>
      </c>
    </row>
    <row r="406" spans="1:27" ht="14.25">
      <c r="A406" s="1" t="s">
        <v>2293</v>
      </c>
      <c r="B406" t="s">
        <v>2294</v>
      </c>
      <c r="C406" t="s">
        <v>2295</v>
      </c>
      <c r="D406" t="s">
        <v>989</v>
      </c>
      <c r="E406" t="s">
        <v>990</v>
      </c>
      <c r="F406" s="2">
        <v>37420</v>
      </c>
      <c r="G406" s="10">
        <f t="shared" si="6"/>
        <v>2002</v>
      </c>
      <c r="H406" t="s">
        <v>1321</v>
      </c>
      <c r="I406" t="s">
        <v>1204</v>
      </c>
      <c r="J406">
        <v>13.31</v>
      </c>
      <c r="K406" t="s">
        <v>1457</v>
      </c>
      <c r="L406">
        <v>33</v>
      </c>
      <c r="M406" t="s">
        <v>1458</v>
      </c>
      <c r="O406" t="s">
        <v>1492</v>
      </c>
      <c r="P406" t="s">
        <v>1461</v>
      </c>
      <c r="Q406" t="s">
        <v>650</v>
      </c>
      <c r="R406">
        <v>0.035</v>
      </c>
      <c r="S406" t="s">
        <v>1464</v>
      </c>
      <c r="X406">
        <v>0.035</v>
      </c>
      <c r="Y406" t="s">
        <v>1464</v>
      </c>
      <c r="AA406" t="s">
        <v>1465</v>
      </c>
    </row>
    <row r="407" spans="1:27" ht="14.25">
      <c r="A407" s="1" t="s">
        <v>2962</v>
      </c>
      <c r="B407" t="s">
        <v>2963</v>
      </c>
      <c r="C407" t="s">
        <v>2963</v>
      </c>
      <c r="D407" t="s">
        <v>1497</v>
      </c>
      <c r="E407" t="s">
        <v>1498</v>
      </c>
      <c r="F407" s="2">
        <v>37442</v>
      </c>
      <c r="G407" s="10">
        <f t="shared" si="6"/>
        <v>2002</v>
      </c>
      <c r="H407" t="s">
        <v>2964</v>
      </c>
      <c r="I407" t="s">
        <v>2965</v>
      </c>
      <c r="J407">
        <v>13.31</v>
      </c>
      <c r="K407" t="s">
        <v>1457</v>
      </c>
      <c r="L407">
        <v>40</v>
      </c>
      <c r="M407" t="s">
        <v>1526</v>
      </c>
      <c r="O407" t="s">
        <v>1492</v>
      </c>
      <c r="P407" t="s">
        <v>1461</v>
      </c>
      <c r="Q407" t="s">
        <v>2966</v>
      </c>
      <c r="T407" t="s">
        <v>1693</v>
      </c>
      <c r="AA407" t="s">
        <v>2967</v>
      </c>
    </row>
    <row r="408" spans="1:27" ht="14.25">
      <c r="A408" s="1" t="s">
        <v>2304</v>
      </c>
      <c r="B408" t="s">
        <v>2305</v>
      </c>
      <c r="C408" t="s">
        <v>2306</v>
      </c>
      <c r="D408" t="s">
        <v>1229</v>
      </c>
      <c r="E408" t="s">
        <v>1230</v>
      </c>
      <c r="F408" s="2">
        <v>37449</v>
      </c>
      <c r="G408" s="10">
        <f t="shared" si="6"/>
        <v>2002</v>
      </c>
      <c r="H408" t="s">
        <v>2307</v>
      </c>
      <c r="I408" t="s">
        <v>2308</v>
      </c>
      <c r="J408">
        <v>13.31</v>
      </c>
      <c r="K408" t="s">
        <v>1457</v>
      </c>
      <c r="L408">
        <v>40</v>
      </c>
      <c r="M408" t="s">
        <v>1458</v>
      </c>
      <c r="O408" t="s">
        <v>1492</v>
      </c>
      <c r="P408" t="s">
        <v>1461</v>
      </c>
      <c r="Q408" t="s">
        <v>650</v>
      </c>
      <c r="R408">
        <v>0.05</v>
      </c>
      <c r="S408" t="s">
        <v>1464</v>
      </c>
      <c r="U408">
        <v>2</v>
      </c>
      <c r="V408" t="s">
        <v>1503</v>
      </c>
      <c r="X408">
        <v>0.05</v>
      </c>
      <c r="Y408" t="s">
        <v>1464</v>
      </c>
      <c r="AA408" t="s">
        <v>1465</v>
      </c>
    </row>
    <row r="409" spans="1:27" ht="14.25">
      <c r="A409" s="1" t="s">
        <v>2309</v>
      </c>
      <c r="B409" t="s">
        <v>2310</v>
      </c>
      <c r="C409" t="s">
        <v>2311</v>
      </c>
      <c r="D409" t="s">
        <v>713</v>
      </c>
      <c r="E409" t="s">
        <v>714</v>
      </c>
      <c r="F409" s="2">
        <v>37460</v>
      </c>
      <c r="G409" s="10">
        <f t="shared" si="6"/>
        <v>2002</v>
      </c>
      <c r="H409" t="s">
        <v>2312</v>
      </c>
      <c r="I409" t="s">
        <v>2313</v>
      </c>
      <c r="J409">
        <v>13.31</v>
      </c>
      <c r="K409" t="s">
        <v>2314</v>
      </c>
      <c r="L409">
        <v>48.69</v>
      </c>
      <c r="M409" t="s">
        <v>2315</v>
      </c>
      <c r="O409" t="s">
        <v>1460</v>
      </c>
      <c r="P409" t="s">
        <v>1479</v>
      </c>
      <c r="Q409" t="s">
        <v>2316</v>
      </c>
      <c r="R409">
        <v>0.034</v>
      </c>
      <c r="S409" t="s">
        <v>1464</v>
      </c>
      <c r="X409">
        <v>0.034</v>
      </c>
      <c r="Y409" t="s">
        <v>1464</v>
      </c>
      <c r="AA409" t="s">
        <v>1465</v>
      </c>
    </row>
    <row r="410" spans="1:27" ht="14.25">
      <c r="A410" s="1" t="s">
        <v>1318</v>
      </c>
      <c r="B410" t="s">
        <v>1319</v>
      </c>
      <c r="C410" t="s">
        <v>1319</v>
      </c>
      <c r="D410" t="s">
        <v>808</v>
      </c>
      <c r="E410" t="s">
        <v>1320</v>
      </c>
      <c r="F410" s="2">
        <v>37491</v>
      </c>
      <c r="G410" s="10">
        <f t="shared" si="6"/>
        <v>2002</v>
      </c>
      <c r="H410" t="s">
        <v>1321</v>
      </c>
      <c r="I410" t="s">
        <v>1204</v>
      </c>
      <c r="J410">
        <v>13.31</v>
      </c>
      <c r="K410" t="s">
        <v>1457</v>
      </c>
      <c r="L410">
        <v>33</v>
      </c>
      <c r="M410" t="s">
        <v>1458</v>
      </c>
      <c r="O410" t="s">
        <v>1492</v>
      </c>
      <c r="P410" t="s">
        <v>1461</v>
      </c>
      <c r="Q410" t="s">
        <v>2968</v>
      </c>
      <c r="R410">
        <v>0.04</v>
      </c>
      <c r="S410" t="s">
        <v>1464</v>
      </c>
      <c r="X410">
        <v>0.04</v>
      </c>
      <c r="Y410" t="s">
        <v>1464</v>
      </c>
      <c r="AA410" t="s">
        <v>1465</v>
      </c>
    </row>
    <row r="411" spans="1:27" ht="14.25">
      <c r="A411" s="1" t="s">
        <v>2969</v>
      </c>
      <c r="B411" t="s">
        <v>2970</v>
      </c>
      <c r="C411" t="s">
        <v>2971</v>
      </c>
      <c r="D411" t="s">
        <v>638</v>
      </c>
      <c r="E411" t="s">
        <v>639</v>
      </c>
      <c r="F411" s="2">
        <v>37498</v>
      </c>
      <c r="G411" s="10">
        <f t="shared" si="6"/>
        <v>2002</v>
      </c>
      <c r="I411" t="s">
        <v>888</v>
      </c>
      <c r="J411">
        <v>13.31</v>
      </c>
      <c r="K411" t="s">
        <v>1457</v>
      </c>
      <c r="L411">
        <v>4.19</v>
      </c>
      <c r="M411" t="s">
        <v>1458</v>
      </c>
      <c r="N411" t="s">
        <v>2972</v>
      </c>
      <c r="O411" t="s">
        <v>1492</v>
      </c>
      <c r="P411" t="s">
        <v>1461</v>
      </c>
      <c r="Q411" t="s">
        <v>1134</v>
      </c>
      <c r="R411">
        <v>34</v>
      </c>
      <c r="S411" t="s">
        <v>1664</v>
      </c>
      <c r="T411" t="s">
        <v>2973</v>
      </c>
      <c r="U411">
        <v>4</v>
      </c>
      <c r="V411" t="s">
        <v>857</v>
      </c>
      <c r="Z411" t="s">
        <v>1665</v>
      </c>
      <c r="AA411" t="s">
        <v>2974</v>
      </c>
    </row>
    <row r="412" spans="1:27" ht="14.25">
      <c r="A412" s="1" t="s">
        <v>2317</v>
      </c>
      <c r="B412" t="s">
        <v>2318</v>
      </c>
      <c r="C412" t="s">
        <v>2319</v>
      </c>
      <c r="D412" t="s">
        <v>1453</v>
      </c>
      <c r="E412" t="s">
        <v>1454</v>
      </c>
      <c r="F412" s="2">
        <v>37505</v>
      </c>
      <c r="G412" s="10">
        <f t="shared" si="6"/>
        <v>2002</v>
      </c>
      <c r="H412" t="s">
        <v>2320</v>
      </c>
      <c r="I412" t="s">
        <v>1204</v>
      </c>
      <c r="J412">
        <v>13.31</v>
      </c>
      <c r="K412" t="s">
        <v>1457</v>
      </c>
      <c r="L412">
        <v>80</v>
      </c>
      <c r="M412" t="s">
        <v>1458</v>
      </c>
      <c r="N412" t="s">
        <v>2321</v>
      </c>
      <c r="O412" t="s">
        <v>1460</v>
      </c>
      <c r="P412" t="s">
        <v>1461</v>
      </c>
      <c r="Q412" t="s">
        <v>2714</v>
      </c>
      <c r="R412">
        <v>3.82</v>
      </c>
      <c r="S412" t="s">
        <v>1503</v>
      </c>
      <c r="U412">
        <v>5.73</v>
      </c>
      <c r="V412" t="s">
        <v>1463</v>
      </c>
      <c r="X412">
        <v>0.05</v>
      </c>
      <c r="Y412" t="s">
        <v>1464</v>
      </c>
      <c r="AA412" t="s">
        <v>1465</v>
      </c>
    </row>
    <row r="413" spans="1:27" ht="14.25">
      <c r="A413" s="1" t="s">
        <v>2323</v>
      </c>
      <c r="B413" t="s">
        <v>2324</v>
      </c>
      <c r="C413" t="s">
        <v>2121</v>
      </c>
      <c r="D413" t="s">
        <v>909</v>
      </c>
      <c r="E413" t="s">
        <v>591</v>
      </c>
      <c r="F413" s="2">
        <v>37523</v>
      </c>
      <c r="G413" s="10">
        <f t="shared" si="6"/>
        <v>2002</v>
      </c>
      <c r="H413" t="s">
        <v>2325</v>
      </c>
      <c r="I413" t="s">
        <v>888</v>
      </c>
      <c r="J413">
        <v>13.31</v>
      </c>
      <c r="K413" t="s">
        <v>1457</v>
      </c>
      <c r="L413">
        <v>99</v>
      </c>
      <c r="M413" t="s">
        <v>1458</v>
      </c>
      <c r="O413" t="s">
        <v>1492</v>
      </c>
      <c r="P413" t="s">
        <v>1461</v>
      </c>
      <c r="Q413" t="s">
        <v>650</v>
      </c>
      <c r="R413">
        <v>4.95</v>
      </c>
      <c r="S413" t="s">
        <v>1503</v>
      </c>
      <c r="U413">
        <v>0.05</v>
      </c>
      <c r="V413" t="s">
        <v>1464</v>
      </c>
      <c r="X413">
        <v>0.05</v>
      </c>
      <c r="Y413" t="s">
        <v>1464</v>
      </c>
      <c r="AA413" t="s">
        <v>2326</v>
      </c>
    </row>
    <row r="414" spans="1:27" ht="14.25">
      <c r="A414" s="1" t="s">
        <v>2327</v>
      </c>
      <c r="B414" t="s">
        <v>2328</v>
      </c>
      <c r="C414" t="s">
        <v>2328</v>
      </c>
      <c r="D414" t="s">
        <v>1299</v>
      </c>
      <c r="E414" t="s">
        <v>1300</v>
      </c>
      <c r="F414" s="2">
        <v>37537</v>
      </c>
      <c r="G414" s="10">
        <f t="shared" si="6"/>
        <v>2002</v>
      </c>
      <c r="I414" t="s">
        <v>2329</v>
      </c>
      <c r="J414">
        <v>13.31</v>
      </c>
      <c r="K414" t="s">
        <v>1457</v>
      </c>
      <c r="L414">
        <v>39</v>
      </c>
      <c r="M414" t="s">
        <v>1458</v>
      </c>
      <c r="N414" t="s">
        <v>2330</v>
      </c>
      <c r="O414" t="s">
        <v>1492</v>
      </c>
      <c r="P414" t="s">
        <v>1461</v>
      </c>
      <c r="Q414" t="s">
        <v>2975</v>
      </c>
      <c r="R414">
        <v>9</v>
      </c>
      <c r="S414" t="s">
        <v>1304</v>
      </c>
      <c r="Z414" t="s">
        <v>586</v>
      </c>
      <c r="AA414" t="s">
        <v>1465</v>
      </c>
    </row>
    <row r="415" spans="1:27" ht="14.25">
      <c r="A415" s="1" t="s">
        <v>2331</v>
      </c>
      <c r="B415" t="s">
        <v>2332</v>
      </c>
      <c r="C415" t="s">
        <v>2332</v>
      </c>
      <c r="D415" t="s">
        <v>1229</v>
      </c>
      <c r="E415" t="s">
        <v>1230</v>
      </c>
      <c r="F415" s="2">
        <v>37547</v>
      </c>
      <c r="G415" s="10">
        <f t="shared" si="6"/>
        <v>2002</v>
      </c>
      <c r="H415" t="s">
        <v>2333</v>
      </c>
      <c r="I415" t="s">
        <v>1239</v>
      </c>
      <c r="J415">
        <v>13.31</v>
      </c>
      <c r="K415" t="s">
        <v>1457</v>
      </c>
      <c r="L415">
        <v>30</v>
      </c>
      <c r="M415" t="s">
        <v>1458</v>
      </c>
      <c r="N415" t="s">
        <v>2334</v>
      </c>
      <c r="O415" t="s">
        <v>1492</v>
      </c>
      <c r="P415" t="s">
        <v>1461</v>
      </c>
      <c r="Q415" t="s">
        <v>2976</v>
      </c>
      <c r="R415">
        <v>1.05</v>
      </c>
      <c r="S415" t="s">
        <v>1503</v>
      </c>
      <c r="U415">
        <v>0.035</v>
      </c>
      <c r="V415" t="s">
        <v>1464</v>
      </c>
      <c r="X415">
        <v>0.035</v>
      </c>
      <c r="Y415" t="s">
        <v>1464</v>
      </c>
      <c r="AA415" t="s">
        <v>1465</v>
      </c>
    </row>
    <row r="416" spans="1:27" ht="14.25">
      <c r="A416" s="1" t="s">
        <v>2336</v>
      </c>
      <c r="B416" t="s">
        <v>2337</v>
      </c>
      <c r="C416" t="s">
        <v>2338</v>
      </c>
      <c r="D416" t="s">
        <v>769</v>
      </c>
      <c r="E416" t="s">
        <v>770</v>
      </c>
      <c r="F416" s="2">
        <v>37547</v>
      </c>
      <c r="G416" s="10">
        <f t="shared" si="6"/>
        <v>2002</v>
      </c>
      <c r="I416" t="s">
        <v>2339</v>
      </c>
      <c r="J416">
        <v>13.31</v>
      </c>
      <c r="K416" t="s">
        <v>1457</v>
      </c>
      <c r="L416">
        <v>34.4</v>
      </c>
      <c r="M416" t="s">
        <v>1458</v>
      </c>
      <c r="N416" t="s">
        <v>2340</v>
      </c>
      <c r="O416" t="s">
        <v>1492</v>
      </c>
      <c r="P416" t="s">
        <v>1461</v>
      </c>
      <c r="Q416" t="s">
        <v>2341</v>
      </c>
      <c r="R416">
        <v>0.044</v>
      </c>
      <c r="S416" t="s">
        <v>1464</v>
      </c>
      <c r="X416">
        <v>0.044</v>
      </c>
      <c r="Y416" t="s">
        <v>1464</v>
      </c>
      <c r="AA416" t="s">
        <v>1465</v>
      </c>
    </row>
    <row r="417" spans="1:27" ht="14.25">
      <c r="A417" s="1" t="s">
        <v>2342</v>
      </c>
      <c r="B417" t="s">
        <v>2343</v>
      </c>
      <c r="C417" t="s">
        <v>2344</v>
      </c>
      <c r="D417" t="s">
        <v>871</v>
      </c>
      <c r="E417" t="s">
        <v>872</v>
      </c>
      <c r="F417" s="2">
        <v>37551</v>
      </c>
      <c r="G417" s="10">
        <f t="shared" si="6"/>
        <v>2002</v>
      </c>
      <c r="H417" t="s">
        <v>2345</v>
      </c>
      <c r="I417" t="s">
        <v>2346</v>
      </c>
      <c r="J417">
        <v>13.31</v>
      </c>
      <c r="K417" t="s">
        <v>1457</v>
      </c>
      <c r="L417">
        <v>4.62</v>
      </c>
      <c r="M417" t="s">
        <v>1458</v>
      </c>
      <c r="N417" t="s">
        <v>2347</v>
      </c>
      <c r="O417" t="s">
        <v>1492</v>
      </c>
      <c r="P417" t="s">
        <v>1468</v>
      </c>
      <c r="Q417" t="s">
        <v>2977</v>
      </c>
      <c r="R417">
        <v>0.17</v>
      </c>
      <c r="S417" t="s">
        <v>1503</v>
      </c>
      <c r="U417">
        <v>0.036</v>
      </c>
      <c r="V417" t="s">
        <v>1464</v>
      </c>
      <c r="X417">
        <v>0.036</v>
      </c>
      <c r="Y417" t="s">
        <v>1464</v>
      </c>
      <c r="AA417" t="s">
        <v>1465</v>
      </c>
    </row>
    <row r="418" spans="1:27" ht="14.25">
      <c r="A418" s="1" t="s">
        <v>2348</v>
      </c>
      <c r="B418" t="s">
        <v>2349</v>
      </c>
      <c r="C418" t="s">
        <v>2350</v>
      </c>
      <c r="D418" t="s">
        <v>819</v>
      </c>
      <c r="E418" t="s">
        <v>2351</v>
      </c>
      <c r="F418" s="2">
        <v>37552</v>
      </c>
      <c r="G418" s="10">
        <f t="shared" si="6"/>
        <v>2002</v>
      </c>
      <c r="H418" t="s">
        <v>2063</v>
      </c>
      <c r="I418" t="s">
        <v>1725</v>
      </c>
      <c r="J418">
        <v>13.31</v>
      </c>
      <c r="K418" t="s">
        <v>1457</v>
      </c>
      <c r="L418">
        <v>31.4</v>
      </c>
      <c r="M418" t="s">
        <v>1458</v>
      </c>
      <c r="N418" t="s">
        <v>2352</v>
      </c>
      <c r="O418" t="s">
        <v>1492</v>
      </c>
      <c r="P418" t="s">
        <v>1461</v>
      </c>
      <c r="Q418" t="s">
        <v>2978</v>
      </c>
      <c r="R418">
        <v>30</v>
      </c>
      <c r="S418" t="s">
        <v>1664</v>
      </c>
      <c r="X418">
        <v>0.037</v>
      </c>
      <c r="Y418" t="s">
        <v>1464</v>
      </c>
      <c r="Z418" t="s">
        <v>566</v>
      </c>
      <c r="AA418" t="s">
        <v>1465</v>
      </c>
    </row>
    <row r="419" spans="1:27" ht="14.25">
      <c r="A419" s="1" t="s">
        <v>1450</v>
      </c>
      <c r="B419" t="s">
        <v>1451</v>
      </c>
      <c r="C419" t="s">
        <v>1452</v>
      </c>
      <c r="D419" t="s">
        <v>1453</v>
      </c>
      <c r="E419" t="s">
        <v>1454</v>
      </c>
      <c r="F419" s="2">
        <v>37578</v>
      </c>
      <c r="G419" s="10">
        <f t="shared" si="6"/>
        <v>2002</v>
      </c>
      <c r="H419" t="s">
        <v>1455</v>
      </c>
      <c r="I419" t="s">
        <v>1725</v>
      </c>
      <c r="J419">
        <v>13.31</v>
      </c>
      <c r="K419" t="s">
        <v>1457</v>
      </c>
      <c r="L419">
        <v>99</v>
      </c>
      <c r="M419" t="s">
        <v>1458</v>
      </c>
      <c r="N419" t="s">
        <v>2353</v>
      </c>
      <c r="O419" t="s">
        <v>1460</v>
      </c>
      <c r="P419" t="s">
        <v>1461</v>
      </c>
      <c r="Q419" t="s">
        <v>2715</v>
      </c>
      <c r="R419">
        <v>0.036</v>
      </c>
      <c r="S419" t="s">
        <v>1464</v>
      </c>
      <c r="T419" t="s">
        <v>2354</v>
      </c>
      <c r="U419">
        <v>18</v>
      </c>
      <c r="V419" t="s">
        <v>1463</v>
      </c>
      <c r="W419" t="s">
        <v>2355</v>
      </c>
      <c r="X419">
        <v>0.036</v>
      </c>
      <c r="Y419" t="s">
        <v>1464</v>
      </c>
      <c r="Z419" t="s">
        <v>2354</v>
      </c>
      <c r="AA419" t="s">
        <v>1465</v>
      </c>
    </row>
    <row r="420" spans="1:27" ht="14.25">
      <c r="A420" s="1" t="s">
        <v>2356</v>
      </c>
      <c r="B420" t="s">
        <v>2357</v>
      </c>
      <c r="C420" t="s">
        <v>2358</v>
      </c>
      <c r="D420" t="s">
        <v>1453</v>
      </c>
      <c r="E420" t="s">
        <v>1454</v>
      </c>
      <c r="F420" s="2">
        <v>37581</v>
      </c>
      <c r="G420" s="10">
        <f t="shared" si="6"/>
        <v>2002</v>
      </c>
      <c r="H420" t="s">
        <v>2359</v>
      </c>
      <c r="I420" t="s">
        <v>2360</v>
      </c>
      <c r="J420">
        <v>13.31</v>
      </c>
      <c r="K420" t="s">
        <v>1457</v>
      </c>
      <c r="L420">
        <v>40</v>
      </c>
      <c r="M420" t="s">
        <v>1458</v>
      </c>
      <c r="N420" t="s">
        <v>2361</v>
      </c>
      <c r="O420" t="s">
        <v>1492</v>
      </c>
      <c r="P420" t="s">
        <v>1461</v>
      </c>
      <c r="Q420" t="s">
        <v>2979</v>
      </c>
      <c r="R420">
        <v>3.2</v>
      </c>
      <c r="S420" t="s">
        <v>1503</v>
      </c>
      <c r="T420" t="s">
        <v>922</v>
      </c>
      <c r="U420">
        <v>4.8</v>
      </c>
      <c r="V420" t="s">
        <v>1463</v>
      </c>
      <c r="W420" t="s">
        <v>922</v>
      </c>
      <c r="X420">
        <v>0.08</v>
      </c>
      <c r="Y420" t="s">
        <v>1464</v>
      </c>
      <c r="Z420" t="s">
        <v>922</v>
      </c>
      <c r="AA420" t="s">
        <v>1465</v>
      </c>
    </row>
    <row r="421" spans="1:27" ht="14.25">
      <c r="A421" s="1" t="s">
        <v>2363</v>
      </c>
      <c r="B421" t="s">
        <v>2364</v>
      </c>
      <c r="C421" t="s">
        <v>2364</v>
      </c>
      <c r="D421" t="s">
        <v>1497</v>
      </c>
      <c r="E421" t="s">
        <v>1498</v>
      </c>
      <c r="F421" s="2">
        <v>37582</v>
      </c>
      <c r="G421" s="10">
        <f t="shared" si="6"/>
        <v>2002</v>
      </c>
      <c r="H421" t="s">
        <v>2365</v>
      </c>
      <c r="I421" t="s">
        <v>2360</v>
      </c>
      <c r="J421">
        <v>13.31</v>
      </c>
      <c r="K421" t="s">
        <v>1457</v>
      </c>
      <c r="L421">
        <v>6</v>
      </c>
      <c r="M421" t="s">
        <v>1458</v>
      </c>
      <c r="N421" t="s">
        <v>2366</v>
      </c>
      <c r="O421" t="s">
        <v>1492</v>
      </c>
      <c r="P421" t="s">
        <v>1468</v>
      </c>
      <c r="R421">
        <v>0.59</v>
      </c>
      <c r="S421" t="s">
        <v>1503</v>
      </c>
      <c r="T421" t="s">
        <v>1564</v>
      </c>
      <c r="U421">
        <v>2.58</v>
      </c>
      <c r="V421" t="s">
        <v>1463</v>
      </c>
      <c r="W421" t="s">
        <v>1564</v>
      </c>
      <c r="X421">
        <v>0.098</v>
      </c>
      <c r="Y421" t="s">
        <v>1464</v>
      </c>
      <c r="AA421" t="s">
        <v>2367</v>
      </c>
    </row>
    <row r="422" spans="1:27" ht="14.25">
      <c r="A422" s="1" t="s">
        <v>2368</v>
      </c>
      <c r="B422" t="s">
        <v>2369</v>
      </c>
      <c r="D422" t="s">
        <v>1453</v>
      </c>
      <c r="E422" t="s">
        <v>1454</v>
      </c>
      <c r="F422" s="2">
        <v>37591</v>
      </c>
      <c r="G422" s="10">
        <f t="shared" si="6"/>
        <v>2002</v>
      </c>
      <c r="H422" t="s">
        <v>2370</v>
      </c>
      <c r="I422" t="s">
        <v>2371</v>
      </c>
      <c r="J422">
        <v>13.31</v>
      </c>
      <c r="K422" t="s">
        <v>1457</v>
      </c>
      <c r="L422">
        <v>26.5</v>
      </c>
      <c r="M422" t="s">
        <v>1458</v>
      </c>
      <c r="N422" t="s">
        <v>2372</v>
      </c>
      <c r="O422" t="s">
        <v>1492</v>
      </c>
      <c r="P422" t="s">
        <v>1468</v>
      </c>
      <c r="Q422" t="s">
        <v>2373</v>
      </c>
      <c r="R422">
        <v>12.8</v>
      </c>
      <c r="S422" t="s">
        <v>1463</v>
      </c>
      <c r="Z422" t="s">
        <v>586</v>
      </c>
      <c r="AA422" t="s">
        <v>1465</v>
      </c>
    </row>
    <row r="423" spans="1:27" ht="14.25">
      <c r="A423" s="1" t="s">
        <v>2374</v>
      </c>
      <c r="B423" t="s">
        <v>2375</v>
      </c>
      <c r="C423" t="s">
        <v>2376</v>
      </c>
      <c r="D423" t="s">
        <v>1497</v>
      </c>
      <c r="E423" t="s">
        <v>1498</v>
      </c>
      <c r="F423" s="2">
        <v>37599</v>
      </c>
      <c r="G423" s="10">
        <f t="shared" si="6"/>
        <v>2002</v>
      </c>
      <c r="H423" t="s">
        <v>2377</v>
      </c>
      <c r="I423" t="s">
        <v>2378</v>
      </c>
      <c r="J423">
        <v>13.31</v>
      </c>
      <c r="K423" t="s">
        <v>1457</v>
      </c>
      <c r="O423" t="s">
        <v>1492</v>
      </c>
      <c r="P423" t="s">
        <v>1468</v>
      </c>
      <c r="R423">
        <v>5.6</v>
      </c>
      <c r="S423" t="s">
        <v>1503</v>
      </c>
      <c r="U423">
        <v>53.9</v>
      </c>
      <c r="V423" t="s">
        <v>1463</v>
      </c>
      <c r="X423">
        <v>0.12</v>
      </c>
      <c r="Y423" t="s">
        <v>1464</v>
      </c>
      <c r="AA423" t="s">
        <v>1465</v>
      </c>
    </row>
    <row r="424" spans="1:27" ht="14.25">
      <c r="A424" s="1" t="s">
        <v>2374</v>
      </c>
      <c r="B424" t="s">
        <v>2375</v>
      </c>
      <c r="C424" t="s">
        <v>2376</v>
      </c>
      <c r="D424" t="s">
        <v>1497</v>
      </c>
      <c r="E424" t="s">
        <v>1498</v>
      </c>
      <c r="F424" s="2">
        <v>37599</v>
      </c>
      <c r="G424" s="10">
        <f t="shared" si="6"/>
        <v>2002</v>
      </c>
      <c r="H424" t="s">
        <v>2377</v>
      </c>
      <c r="I424" t="s">
        <v>2379</v>
      </c>
      <c r="J424">
        <v>13.31</v>
      </c>
      <c r="K424" t="s">
        <v>1457</v>
      </c>
      <c r="O424" t="s">
        <v>1492</v>
      </c>
      <c r="P424" t="s">
        <v>1468</v>
      </c>
      <c r="R424">
        <v>3.8</v>
      </c>
      <c r="S424" t="s">
        <v>1503</v>
      </c>
      <c r="U424">
        <v>16.4</v>
      </c>
      <c r="V424" t="s">
        <v>1463</v>
      </c>
      <c r="X424">
        <v>0.08</v>
      </c>
      <c r="Y424" t="s">
        <v>1464</v>
      </c>
      <c r="AA424" t="s">
        <v>1465</v>
      </c>
    </row>
    <row r="425" spans="1:27" ht="14.25">
      <c r="A425" s="1" t="s">
        <v>2380</v>
      </c>
      <c r="B425" t="s">
        <v>2381</v>
      </c>
      <c r="C425" t="s">
        <v>2381</v>
      </c>
      <c r="D425" t="s">
        <v>1497</v>
      </c>
      <c r="E425" t="s">
        <v>1498</v>
      </c>
      <c r="F425" s="2">
        <v>37609</v>
      </c>
      <c r="G425" s="10">
        <f t="shared" si="6"/>
        <v>2002</v>
      </c>
      <c r="H425" t="s">
        <v>2382</v>
      </c>
      <c r="I425" t="s">
        <v>2383</v>
      </c>
      <c r="J425">
        <v>13.31</v>
      </c>
      <c r="K425" t="s">
        <v>1457</v>
      </c>
      <c r="L425">
        <v>31</v>
      </c>
      <c r="M425" t="s">
        <v>1458</v>
      </c>
      <c r="O425" t="s">
        <v>1492</v>
      </c>
      <c r="P425" t="s">
        <v>1468</v>
      </c>
      <c r="Q425" t="s">
        <v>1502</v>
      </c>
      <c r="R425">
        <v>3.08</v>
      </c>
      <c r="S425" t="s">
        <v>1503</v>
      </c>
      <c r="U425">
        <v>13.48</v>
      </c>
      <c r="V425" t="s">
        <v>1463</v>
      </c>
      <c r="X425">
        <v>0.1</v>
      </c>
      <c r="Y425" t="s">
        <v>1464</v>
      </c>
      <c r="Z425" t="s">
        <v>1864</v>
      </c>
      <c r="AA425" t="s">
        <v>1465</v>
      </c>
    </row>
    <row r="426" spans="1:27" ht="14.25">
      <c r="A426" s="1" t="s">
        <v>2380</v>
      </c>
      <c r="B426" t="s">
        <v>2381</v>
      </c>
      <c r="C426" t="s">
        <v>2381</v>
      </c>
      <c r="D426" t="s">
        <v>1497</v>
      </c>
      <c r="E426" t="s">
        <v>1498</v>
      </c>
      <c r="F426" s="2">
        <v>37609</v>
      </c>
      <c r="G426" s="10">
        <f t="shared" si="6"/>
        <v>2002</v>
      </c>
      <c r="H426" t="s">
        <v>2382</v>
      </c>
      <c r="I426" t="s">
        <v>2384</v>
      </c>
      <c r="J426">
        <v>13.31</v>
      </c>
      <c r="K426" t="s">
        <v>1457</v>
      </c>
      <c r="L426">
        <v>31</v>
      </c>
      <c r="M426" t="s">
        <v>1458</v>
      </c>
      <c r="O426" t="s">
        <v>1492</v>
      </c>
      <c r="P426" t="s">
        <v>1468</v>
      </c>
      <c r="Q426" t="s">
        <v>1502</v>
      </c>
      <c r="R426">
        <v>3.08</v>
      </c>
      <c r="S426" t="s">
        <v>1503</v>
      </c>
      <c r="U426">
        <v>13.48</v>
      </c>
      <c r="V426" t="s">
        <v>1463</v>
      </c>
      <c r="X426">
        <v>0.1</v>
      </c>
      <c r="Y426" t="s">
        <v>1464</v>
      </c>
      <c r="Z426" t="s">
        <v>1864</v>
      </c>
      <c r="AA426" t="s">
        <v>1465</v>
      </c>
    </row>
    <row r="427" spans="1:27" ht="14.25">
      <c r="A427" s="1" t="s">
        <v>2380</v>
      </c>
      <c r="B427" t="s">
        <v>2381</v>
      </c>
      <c r="C427" t="s">
        <v>2381</v>
      </c>
      <c r="D427" t="s">
        <v>1497</v>
      </c>
      <c r="E427" t="s">
        <v>1498</v>
      </c>
      <c r="F427" s="2">
        <v>37609</v>
      </c>
      <c r="G427" s="10">
        <f t="shared" si="6"/>
        <v>2002</v>
      </c>
      <c r="H427" t="s">
        <v>2382</v>
      </c>
      <c r="I427" t="s">
        <v>2385</v>
      </c>
      <c r="J427">
        <v>13.31</v>
      </c>
      <c r="K427" t="s">
        <v>1457</v>
      </c>
      <c r="L427">
        <v>15.8</v>
      </c>
      <c r="M427" t="s">
        <v>1458</v>
      </c>
      <c r="O427" t="s">
        <v>1492</v>
      </c>
      <c r="P427" t="s">
        <v>1461</v>
      </c>
      <c r="Q427" t="s">
        <v>650</v>
      </c>
      <c r="R427">
        <v>2.05</v>
      </c>
      <c r="S427" t="s">
        <v>1503</v>
      </c>
      <c r="T427" t="s">
        <v>1564</v>
      </c>
      <c r="U427">
        <v>9</v>
      </c>
      <c r="V427" t="s">
        <v>1463</v>
      </c>
      <c r="W427" t="s">
        <v>1564</v>
      </c>
      <c r="X427">
        <v>0.13</v>
      </c>
      <c r="Y427" t="s">
        <v>1464</v>
      </c>
      <c r="AA427" t="s">
        <v>1465</v>
      </c>
    </row>
    <row r="428" spans="1:27" ht="14.25">
      <c r="A428" s="1" t="s">
        <v>2387</v>
      </c>
      <c r="B428" t="s">
        <v>2388</v>
      </c>
      <c r="C428" t="s">
        <v>2389</v>
      </c>
      <c r="D428" t="s">
        <v>713</v>
      </c>
      <c r="E428" t="s">
        <v>714</v>
      </c>
      <c r="F428" s="2">
        <v>37610</v>
      </c>
      <c r="G428" s="10">
        <f t="shared" si="6"/>
        <v>2002</v>
      </c>
      <c r="H428" t="s">
        <v>2390</v>
      </c>
      <c r="I428" t="s">
        <v>2391</v>
      </c>
      <c r="J428">
        <v>13.31</v>
      </c>
      <c r="K428" t="s">
        <v>1457</v>
      </c>
      <c r="L428">
        <v>16.4</v>
      </c>
      <c r="M428" t="s">
        <v>1458</v>
      </c>
      <c r="N428" t="s">
        <v>2392</v>
      </c>
      <c r="O428" t="s">
        <v>1460</v>
      </c>
      <c r="P428" t="s">
        <v>1461</v>
      </c>
      <c r="Q428" t="s">
        <v>2716</v>
      </c>
      <c r="R428">
        <v>0.049</v>
      </c>
      <c r="S428" t="s">
        <v>1464</v>
      </c>
      <c r="X428">
        <v>0.049</v>
      </c>
      <c r="Y428" t="s">
        <v>1464</v>
      </c>
      <c r="AA428" t="s">
        <v>2717</v>
      </c>
    </row>
    <row r="429" spans="1:27" ht="14.25">
      <c r="A429" s="1" t="s">
        <v>2387</v>
      </c>
      <c r="B429" t="s">
        <v>2388</v>
      </c>
      <c r="C429" t="s">
        <v>2389</v>
      </c>
      <c r="D429" t="s">
        <v>713</v>
      </c>
      <c r="E429" t="s">
        <v>714</v>
      </c>
      <c r="F429" s="2">
        <v>37610</v>
      </c>
      <c r="G429" s="10">
        <f t="shared" si="6"/>
        <v>2002</v>
      </c>
      <c r="H429" t="s">
        <v>2390</v>
      </c>
      <c r="I429" t="s">
        <v>1204</v>
      </c>
      <c r="J429">
        <v>13.31</v>
      </c>
      <c r="K429" t="s">
        <v>1457</v>
      </c>
      <c r="L429">
        <v>68</v>
      </c>
      <c r="M429" t="s">
        <v>1458</v>
      </c>
      <c r="N429" t="s">
        <v>2393</v>
      </c>
      <c r="O429" t="s">
        <v>1460</v>
      </c>
      <c r="P429" t="s">
        <v>1461</v>
      </c>
      <c r="Q429" t="s">
        <v>2716</v>
      </c>
      <c r="R429">
        <v>0.049</v>
      </c>
      <c r="S429" t="s">
        <v>1464</v>
      </c>
      <c r="X429">
        <v>0.049</v>
      </c>
      <c r="Y429" t="s">
        <v>1464</v>
      </c>
      <c r="AA429" t="s">
        <v>2718</v>
      </c>
    </row>
    <row r="430" spans="1:27" ht="14.25">
      <c r="A430" s="1" t="s">
        <v>2980</v>
      </c>
      <c r="B430" t="s">
        <v>2981</v>
      </c>
      <c r="C430" t="s">
        <v>2981</v>
      </c>
      <c r="D430" t="s">
        <v>1217</v>
      </c>
      <c r="E430" t="s">
        <v>1218</v>
      </c>
      <c r="F430" s="2">
        <v>37613</v>
      </c>
      <c r="G430" s="10">
        <f t="shared" si="6"/>
        <v>2002</v>
      </c>
      <c r="H430" t="s">
        <v>1841</v>
      </c>
      <c r="I430" t="s">
        <v>2982</v>
      </c>
      <c r="J430">
        <v>13.31</v>
      </c>
      <c r="K430" t="s">
        <v>1457</v>
      </c>
      <c r="L430">
        <v>2.4</v>
      </c>
      <c r="M430" t="s">
        <v>1458</v>
      </c>
      <c r="N430" t="s">
        <v>2983</v>
      </c>
      <c r="O430" t="s">
        <v>1492</v>
      </c>
      <c r="P430" t="s">
        <v>1468</v>
      </c>
      <c r="R430">
        <v>0.14</v>
      </c>
      <c r="S430" t="s">
        <v>1464</v>
      </c>
      <c r="X430">
        <v>0.14</v>
      </c>
      <c r="Y430" t="s">
        <v>1464</v>
      </c>
      <c r="AA430" t="s">
        <v>1465</v>
      </c>
    </row>
    <row r="431" spans="1:27" ht="14.25">
      <c r="A431" s="1" t="s">
        <v>2395</v>
      </c>
      <c r="B431" t="s">
        <v>2396</v>
      </c>
      <c r="C431" t="s">
        <v>2397</v>
      </c>
      <c r="D431" t="s">
        <v>1497</v>
      </c>
      <c r="E431" t="s">
        <v>1498</v>
      </c>
      <c r="F431" s="2">
        <v>37621</v>
      </c>
      <c r="G431" s="10">
        <f t="shared" si="6"/>
        <v>2002</v>
      </c>
      <c r="I431" t="s">
        <v>2398</v>
      </c>
      <c r="J431">
        <v>13.31</v>
      </c>
      <c r="K431" t="s">
        <v>1457</v>
      </c>
      <c r="L431">
        <v>13.4</v>
      </c>
      <c r="M431" t="s">
        <v>3469</v>
      </c>
      <c r="O431" t="s">
        <v>1492</v>
      </c>
      <c r="P431" t="s">
        <v>1468</v>
      </c>
      <c r="R431">
        <v>1.4</v>
      </c>
      <c r="S431" t="s">
        <v>1503</v>
      </c>
      <c r="U431">
        <v>6.12</v>
      </c>
      <c r="V431" t="s">
        <v>1463</v>
      </c>
      <c r="AA431" t="s">
        <v>1465</v>
      </c>
    </row>
    <row r="432" spans="1:27" ht="14.25">
      <c r="A432" s="1" t="s">
        <v>2399</v>
      </c>
      <c r="B432" t="s">
        <v>2400</v>
      </c>
      <c r="C432" t="s">
        <v>2401</v>
      </c>
      <c r="D432" t="s">
        <v>638</v>
      </c>
      <c r="E432" t="s">
        <v>639</v>
      </c>
      <c r="F432" s="2">
        <v>37624</v>
      </c>
      <c r="G432" s="10">
        <f t="shared" si="6"/>
        <v>2003</v>
      </c>
      <c r="H432" t="s">
        <v>2402</v>
      </c>
      <c r="I432" t="s">
        <v>1725</v>
      </c>
      <c r="J432">
        <v>13.31</v>
      </c>
      <c r="K432" t="s">
        <v>1457</v>
      </c>
      <c r="L432">
        <v>55.3</v>
      </c>
      <c r="M432" t="s">
        <v>1458</v>
      </c>
      <c r="N432" t="s">
        <v>2403</v>
      </c>
      <c r="O432" t="s">
        <v>1492</v>
      </c>
      <c r="P432" t="s">
        <v>1468</v>
      </c>
      <c r="Q432" t="s">
        <v>2984</v>
      </c>
      <c r="R432">
        <v>30</v>
      </c>
      <c r="S432" t="s">
        <v>2243</v>
      </c>
      <c r="T432" t="s">
        <v>2404</v>
      </c>
      <c r="U432">
        <v>12.7</v>
      </c>
      <c r="V432" t="s">
        <v>1503</v>
      </c>
      <c r="W432" t="s">
        <v>2404</v>
      </c>
      <c r="X432">
        <v>0.23</v>
      </c>
      <c r="Y432" t="s">
        <v>1464</v>
      </c>
      <c r="AA432" t="s">
        <v>1465</v>
      </c>
    </row>
    <row r="433" spans="1:27" ht="14.25">
      <c r="A433" s="1" t="s">
        <v>2405</v>
      </c>
      <c r="B433" t="s">
        <v>2406</v>
      </c>
      <c r="C433" t="s">
        <v>2406</v>
      </c>
      <c r="D433" t="s">
        <v>1244</v>
      </c>
      <c r="E433" t="s">
        <v>1245</v>
      </c>
      <c r="F433" s="2">
        <v>37634</v>
      </c>
      <c r="G433" s="10">
        <f t="shared" si="6"/>
        <v>2003</v>
      </c>
      <c r="H433" t="s">
        <v>2407</v>
      </c>
      <c r="I433" t="s">
        <v>2408</v>
      </c>
      <c r="J433">
        <v>13.31</v>
      </c>
      <c r="K433" t="s">
        <v>1457</v>
      </c>
      <c r="L433">
        <v>33.5</v>
      </c>
      <c r="M433" t="s">
        <v>1458</v>
      </c>
      <c r="N433" t="s">
        <v>2409</v>
      </c>
      <c r="O433" t="s">
        <v>1492</v>
      </c>
      <c r="P433" t="s">
        <v>1461</v>
      </c>
      <c r="Q433" t="s">
        <v>2830</v>
      </c>
      <c r="R433">
        <v>30</v>
      </c>
      <c r="S433" t="s">
        <v>1664</v>
      </c>
      <c r="X433">
        <v>0.04</v>
      </c>
      <c r="Y433" t="s">
        <v>1464</v>
      </c>
      <c r="Z433" t="s">
        <v>1896</v>
      </c>
      <c r="AA433" t="s">
        <v>1465</v>
      </c>
    </row>
    <row r="434" spans="1:27" ht="14.25">
      <c r="A434" s="1" t="s">
        <v>2411</v>
      </c>
      <c r="B434" t="s">
        <v>2412</v>
      </c>
      <c r="C434" t="s">
        <v>2413</v>
      </c>
      <c r="D434" t="s">
        <v>909</v>
      </c>
      <c r="E434" t="s">
        <v>591</v>
      </c>
      <c r="F434" s="2">
        <v>37635</v>
      </c>
      <c r="G434" s="10">
        <f t="shared" si="6"/>
        <v>2003</v>
      </c>
      <c r="H434" t="s">
        <v>2414</v>
      </c>
      <c r="I434" t="s">
        <v>2415</v>
      </c>
      <c r="J434">
        <v>13.31</v>
      </c>
      <c r="K434" t="s">
        <v>1457</v>
      </c>
      <c r="L434">
        <v>1700</v>
      </c>
      <c r="M434" t="s">
        <v>2416</v>
      </c>
      <c r="N434" t="s">
        <v>2417</v>
      </c>
      <c r="O434" t="s">
        <v>1492</v>
      </c>
      <c r="P434" t="s">
        <v>1468</v>
      </c>
      <c r="R434">
        <v>135.58</v>
      </c>
      <c r="S434" t="s">
        <v>1463</v>
      </c>
      <c r="Z434" t="s">
        <v>586</v>
      </c>
      <c r="AA434" t="s">
        <v>1465</v>
      </c>
    </row>
    <row r="435" spans="1:27" ht="14.25">
      <c r="A435" s="1" t="s">
        <v>2985</v>
      </c>
      <c r="B435" t="s">
        <v>2986</v>
      </c>
      <c r="C435" t="s">
        <v>2986</v>
      </c>
      <c r="D435" t="s">
        <v>713</v>
      </c>
      <c r="E435" t="s">
        <v>714</v>
      </c>
      <c r="F435" s="2">
        <v>37652</v>
      </c>
      <c r="G435" s="10">
        <f t="shared" si="6"/>
        <v>2003</v>
      </c>
      <c r="I435" t="s">
        <v>2987</v>
      </c>
      <c r="J435">
        <v>13.31</v>
      </c>
      <c r="K435" t="s">
        <v>1457</v>
      </c>
      <c r="L435">
        <v>1.6</v>
      </c>
      <c r="M435" t="s">
        <v>1458</v>
      </c>
      <c r="N435" t="s">
        <v>2988</v>
      </c>
      <c r="O435" t="s">
        <v>1492</v>
      </c>
      <c r="P435" t="s">
        <v>1461</v>
      </c>
      <c r="Q435" t="s">
        <v>906</v>
      </c>
      <c r="R435">
        <v>0.15</v>
      </c>
      <c r="S435" t="s">
        <v>1464</v>
      </c>
      <c r="U435">
        <v>0.24</v>
      </c>
      <c r="V435" t="s">
        <v>1503</v>
      </c>
      <c r="X435">
        <v>0.15</v>
      </c>
      <c r="Y435" t="s">
        <v>1464</v>
      </c>
      <c r="AA435" t="s">
        <v>1465</v>
      </c>
    </row>
    <row r="436" spans="1:27" ht="14.25">
      <c r="A436" s="1" t="s">
        <v>2418</v>
      </c>
      <c r="B436" t="s">
        <v>1859</v>
      </c>
      <c r="C436" t="s">
        <v>2419</v>
      </c>
      <c r="D436" t="s">
        <v>1497</v>
      </c>
      <c r="E436" t="s">
        <v>1498</v>
      </c>
      <c r="F436" s="2">
        <v>37652</v>
      </c>
      <c r="G436" s="10">
        <f t="shared" si="6"/>
        <v>2003</v>
      </c>
      <c r="H436" t="s">
        <v>2420</v>
      </c>
      <c r="I436" t="s">
        <v>2421</v>
      </c>
      <c r="J436">
        <v>13.31</v>
      </c>
      <c r="K436" t="s">
        <v>1717</v>
      </c>
      <c r="L436">
        <v>12</v>
      </c>
      <c r="M436" t="s">
        <v>1458</v>
      </c>
      <c r="O436" t="s">
        <v>1492</v>
      </c>
      <c r="P436" t="s">
        <v>1468</v>
      </c>
      <c r="Q436" t="s">
        <v>1502</v>
      </c>
      <c r="R436">
        <v>1.41</v>
      </c>
      <c r="S436" t="s">
        <v>1503</v>
      </c>
      <c r="U436">
        <v>5.15</v>
      </c>
      <c r="V436" t="s">
        <v>1463</v>
      </c>
      <c r="X436">
        <v>0.118</v>
      </c>
      <c r="Y436" t="s">
        <v>1464</v>
      </c>
      <c r="Z436" t="s">
        <v>1693</v>
      </c>
      <c r="AA436" t="s">
        <v>2422</v>
      </c>
    </row>
    <row r="437" spans="1:27" ht="14.25">
      <c r="A437" s="1" t="s">
        <v>2418</v>
      </c>
      <c r="B437" t="s">
        <v>1859</v>
      </c>
      <c r="C437" t="s">
        <v>2419</v>
      </c>
      <c r="D437" t="s">
        <v>1497</v>
      </c>
      <c r="E437" t="s">
        <v>1498</v>
      </c>
      <c r="F437" s="2">
        <v>37652</v>
      </c>
      <c r="G437" s="10">
        <f t="shared" si="6"/>
        <v>2003</v>
      </c>
      <c r="H437" t="s">
        <v>2420</v>
      </c>
      <c r="I437" t="s">
        <v>2423</v>
      </c>
      <c r="J437">
        <v>13.31</v>
      </c>
      <c r="K437" t="s">
        <v>1717</v>
      </c>
      <c r="L437">
        <v>2.5</v>
      </c>
      <c r="M437" t="s">
        <v>1458</v>
      </c>
      <c r="O437" t="s">
        <v>1492</v>
      </c>
      <c r="P437" t="s">
        <v>1468</v>
      </c>
      <c r="Q437" t="s">
        <v>1502</v>
      </c>
      <c r="R437">
        <v>0.29</v>
      </c>
      <c r="S437" t="s">
        <v>1503</v>
      </c>
      <c r="U437">
        <v>1.07</v>
      </c>
      <c r="V437" t="s">
        <v>1463</v>
      </c>
      <c r="X437">
        <v>0.116</v>
      </c>
      <c r="Y437" t="s">
        <v>1464</v>
      </c>
      <c r="Z437" t="s">
        <v>1693</v>
      </c>
      <c r="AA437" t="s">
        <v>2422</v>
      </c>
    </row>
    <row r="438" spans="1:27" ht="14.25">
      <c r="A438" s="1" t="s">
        <v>2418</v>
      </c>
      <c r="B438" t="s">
        <v>1859</v>
      </c>
      <c r="C438" t="s">
        <v>2419</v>
      </c>
      <c r="D438" t="s">
        <v>1497</v>
      </c>
      <c r="E438" t="s">
        <v>1498</v>
      </c>
      <c r="F438" s="2">
        <v>37652</v>
      </c>
      <c r="G438" s="10">
        <f t="shared" si="6"/>
        <v>2003</v>
      </c>
      <c r="H438" t="s">
        <v>2420</v>
      </c>
      <c r="I438" t="s">
        <v>2424</v>
      </c>
      <c r="J438">
        <v>13.31</v>
      </c>
      <c r="K438" t="s">
        <v>1717</v>
      </c>
      <c r="L438">
        <v>32.5</v>
      </c>
      <c r="M438" t="s">
        <v>1458</v>
      </c>
      <c r="O438" t="s">
        <v>1492</v>
      </c>
      <c r="P438" t="s">
        <v>1468</v>
      </c>
      <c r="Q438" t="s">
        <v>1502</v>
      </c>
      <c r="R438">
        <v>1.95</v>
      </c>
      <c r="S438" t="s">
        <v>1503</v>
      </c>
      <c r="U438">
        <v>8.54</v>
      </c>
      <c r="V438" t="s">
        <v>1463</v>
      </c>
      <c r="X438">
        <v>0.06</v>
      </c>
      <c r="Y438" t="s">
        <v>1464</v>
      </c>
      <c r="Z438" t="s">
        <v>2989</v>
      </c>
      <c r="AA438" t="s">
        <v>2990</v>
      </c>
    </row>
    <row r="439" spans="1:27" ht="14.25">
      <c r="A439" s="1" t="s">
        <v>2418</v>
      </c>
      <c r="B439" t="s">
        <v>1859</v>
      </c>
      <c r="C439" t="s">
        <v>2419</v>
      </c>
      <c r="D439" t="s">
        <v>1497</v>
      </c>
      <c r="E439" t="s">
        <v>1498</v>
      </c>
      <c r="F439" s="2">
        <v>37652</v>
      </c>
      <c r="G439" s="10">
        <f t="shared" si="6"/>
        <v>2003</v>
      </c>
      <c r="H439" t="s">
        <v>2420</v>
      </c>
      <c r="I439" t="s">
        <v>2425</v>
      </c>
      <c r="J439">
        <v>13.31</v>
      </c>
      <c r="K439" t="s">
        <v>1717</v>
      </c>
      <c r="L439">
        <v>3</v>
      </c>
      <c r="M439" t="s">
        <v>1458</v>
      </c>
      <c r="O439" t="s">
        <v>1492</v>
      </c>
      <c r="P439" t="s">
        <v>1468</v>
      </c>
      <c r="Q439" t="s">
        <v>1502</v>
      </c>
      <c r="R439">
        <v>0.29</v>
      </c>
      <c r="S439" t="s">
        <v>1503</v>
      </c>
      <c r="U439">
        <v>1.29</v>
      </c>
      <c r="V439" t="s">
        <v>1463</v>
      </c>
      <c r="X439">
        <v>0.0967</v>
      </c>
      <c r="Y439" t="s">
        <v>1464</v>
      </c>
      <c r="Z439" t="s">
        <v>1693</v>
      </c>
      <c r="AA439" t="s">
        <v>2422</v>
      </c>
    </row>
    <row r="440" spans="1:27" ht="14.25">
      <c r="A440" s="1" t="s">
        <v>2991</v>
      </c>
      <c r="B440" t="s">
        <v>2992</v>
      </c>
      <c r="C440" t="s">
        <v>2993</v>
      </c>
      <c r="D440" t="s">
        <v>713</v>
      </c>
      <c r="E440" t="s">
        <v>714</v>
      </c>
      <c r="F440" s="2">
        <v>37657</v>
      </c>
      <c r="G440" s="10">
        <f t="shared" si="6"/>
        <v>2003</v>
      </c>
      <c r="I440" t="s">
        <v>2994</v>
      </c>
      <c r="J440">
        <v>13.31</v>
      </c>
      <c r="K440" t="s">
        <v>1457</v>
      </c>
      <c r="L440">
        <v>5.38</v>
      </c>
      <c r="M440" t="s">
        <v>1458</v>
      </c>
      <c r="O440" t="s">
        <v>1492</v>
      </c>
      <c r="P440" t="s">
        <v>1461</v>
      </c>
      <c r="Q440" t="s">
        <v>2716</v>
      </c>
      <c r="R440">
        <v>0.095</v>
      </c>
      <c r="S440" t="s">
        <v>1464</v>
      </c>
      <c r="X440">
        <v>0.095</v>
      </c>
      <c r="Y440" t="s">
        <v>1464</v>
      </c>
      <c r="AA440" t="s">
        <v>1465</v>
      </c>
    </row>
    <row r="441" spans="1:27" ht="14.25">
      <c r="A441" s="1" t="s">
        <v>1205</v>
      </c>
      <c r="B441" t="s">
        <v>1206</v>
      </c>
      <c r="C441" t="s">
        <v>1206</v>
      </c>
      <c r="D441" t="s">
        <v>1474</v>
      </c>
      <c r="E441" t="s">
        <v>1475</v>
      </c>
      <c r="F441" s="2">
        <v>37692</v>
      </c>
      <c r="G441" s="10">
        <f t="shared" si="6"/>
        <v>2003</v>
      </c>
      <c r="H441" t="s">
        <v>1476</v>
      </c>
      <c r="I441" t="s">
        <v>2169</v>
      </c>
      <c r="J441">
        <v>13.31</v>
      </c>
      <c r="K441" t="s">
        <v>1457</v>
      </c>
      <c r="L441">
        <v>50000</v>
      </c>
      <c r="M441" t="s">
        <v>1503</v>
      </c>
      <c r="N441" t="s">
        <v>2434</v>
      </c>
      <c r="O441" t="s">
        <v>1492</v>
      </c>
      <c r="P441" t="s">
        <v>1468</v>
      </c>
      <c r="R441">
        <v>30</v>
      </c>
      <c r="S441" t="s">
        <v>1304</v>
      </c>
      <c r="T441" t="s">
        <v>2995</v>
      </c>
      <c r="Z441" t="s">
        <v>586</v>
      </c>
      <c r="AA441" t="s">
        <v>1465</v>
      </c>
    </row>
    <row r="442" spans="1:27" ht="14.25">
      <c r="A442" s="1" t="s">
        <v>2436</v>
      </c>
      <c r="B442" t="s">
        <v>2437</v>
      </c>
      <c r="C442" t="s">
        <v>3457</v>
      </c>
      <c r="D442" t="s">
        <v>989</v>
      </c>
      <c r="E442" t="s">
        <v>990</v>
      </c>
      <c r="F442" s="2">
        <v>37701</v>
      </c>
      <c r="G442" s="10">
        <f t="shared" si="6"/>
        <v>2003</v>
      </c>
      <c r="H442" t="s">
        <v>2438</v>
      </c>
      <c r="I442" t="s">
        <v>1725</v>
      </c>
      <c r="J442">
        <v>13.31</v>
      </c>
      <c r="K442" t="s">
        <v>1457</v>
      </c>
      <c r="L442">
        <v>33</v>
      </c>
      <c r="M442" t="s">
        <v>1458</v>
      </c>
      <c r="O442" t="s">
        <v>1492</v>
      </c>
      <c r="P442" t="s">
        <v>1461</v>
      </c>
      <c r="Q442" t="s">
        <v>555</v>
      </c>
      <c r="R442">
        <v>0.05</v>
      </c>
      <c r="S442" t="s">
        <v>1464</v>
      </c>
      <c r="X442">
        <v>0.05</v>
      </c>
      <c r="Y442" t="s">
        <v>1464</v>
      </c>
      <c r="AA442" t="s">
        <v>1465</v>
      </c>
    </row>
    <row r="443" spans="1:27" ht="14.25">
      <c r="A443" s="1" t="s">
        <v>915</v>
      </c>
      <c r="B443" t="s">
        <v>916</v>
      </c>
      <c r="C443" t="s">
        <v>917</v>
      </c>
      <c r="D443" t="s">
        <v>1453</v>
      </c>
      <c r="E443" t="s">
        <v>1454</v>
      </c>
      <c r="F443" s="2">
        <v>37704</v>
      </c>
      <c r="G443" s="10">
        <f t="shared" si="6"/>
        <v>2003</v>
      </c>
      <c r="I443" t="s">
        <v>1834</v>
      </c>
      <c r="J443">
        <v>13.31</v>
      </c>
      <c r="K443" t="s">
        <v>1457</v>
      </c>
      <c r="L443">
        <v>43.2</v>
      </c>
      <c r="M443" t="s">
        <v>1458</v>
      </c>
      <c r="N443" t="s">
        <v>2443</v>
      </c>
      <c r="O443" t="s">
        <v>1460</v>
      </c>
      <c r="P443" t="s">
        <v>1479</v>
      </c>
      <c r="Q443" t="s">
        <v>2719</v>
      </c>
      <c r="R443">
        <v>6.17</v>
      </c>
      <c r="S443" t="s">
        <v>1503</v>
      </c>
      <c r="T443" t="s">
        <v>922</v>
      </c>
      <c r="X443">
        <v>0.14</v>
      </c>
      <c r="Y443" t="s">
        <v>1464</v>
      </c>
      <c r="AA443" t="s">
        <v>954</v>
      </c>
    </row>
    <row r="444" spans="1:27" ht="14.25">
      <c r="A444" s="1" t="s">
        <v>2439</v>
      </c>
      <c r="B444" t="s">
        <v>2440</v>
      </c>
      <c r="C444" t="s">
        <v>2441</v>
      </c>
      <c r="D444" t="s">
        <v>819</v>
      </c>
      <c r="E444" t="s">
        <v>2351</v>
      </c>
      <c r="F444" s="2">
        <v>37704</v>
      </c>
      <c r="G444" s="10">
        <f t="shared" si="6"/>
        <v>2003</v>
      </c>
      <c r="H444" t="s">
        <v>2063</v>
      </c>
      <c r="I444" t="s">
        <v>1204</v>
      </c>
      <c r="J444">
        <v>13.31</v>
      </c>
      <c r="K444" t="s">
        <v>1457</v>
      </c>
      <c r="L444">
        <v>83</v>
      </c>
      <c r="M444" t="s">
        <v>1458</v>
      </c>
      <c r="N444" t="s">
        <v>2442</v>
      </c>
      <c r="O444" t="s">
        <v>1492</v>
      </c>
      <c r="P444" t="s">
        <v>1468</v>
      </c>
      <c r="R444">
        <v>0.055</v>
      </c>
      <c r="S444" t="s">
        <v>1464</v>
      </c>
      <c r="X444">
        <v>0.055</v>
      </c>
      <c r="Y444" t="s">
        <v>1464</v>
      </c>
      <c r="AA444" t="s">
        <v>1465</v>
      </c>
    </row>
    <row r="445" spans="1:27" ht="14.25">
      <c r="A445" s="1" t="s">
        <v>2996</v>
      </c>
      <c r="B445" t="s">
        <v>2997</v>
      </c>
      <c r="C445" t="s">
        <v>2998</v>
      </c>
      <c r="D445" t="s">
        <v>638</v>
      </c>
      <c r="E445" t="s">
        <v>639</v>
      </c>
      <c r="F445" s="2">
        <v>37707</v>
      </c>
      <c r="G445" s="10">
        <f t="shared" si="6"/>
        <v>2003</v>
      </c>
      <c r="H445" t="s">
        <v>2999</v>
      </c>
      <c r="I445" t="s">
        <v>641</v>
      </c>
      <c r="J445">
        <v>13.31</v>
      </c>
      <c r="K445" t="s">
        <v>1457</v>
      </c>
      <c r="L445">
        <v>4.19</v>
      </c>
      <c r="M445" t="s">
        <v>1458</v>
      </c>
      <c r="N445" t="s">
        <v>3000</v>
      </c>
      <c r="O445" t="s">
        <v>1492</v>
      </c>
      <c r="P445" t="s">
        <v>1461</v>
      </c>
      <c r="Q445" t="s">
        <v>1134</v>
      </c>
      <c r="R445">
        <v>34</v>
      </c>
      <c r="S445" t="s">
        <v>2243</v>
      </c>
      <c r="T445" t="s">
        <v>3001</v>
      </c>
      <c r="U445">
        <v>4</v>
      </c>
      <c r="V445" t="s">
        <v>857</v>
      </c>
      <c r="X445">
        <v>0.04</v>
      </c>
      <c r="Y445" t="s">
        <v>1464</v>
      </c>
      <c r="Z445" t="s">
        <v>1482</v>
      </c>
      <c r="AA445" t="s">
        <v>3002</v>
      </c>
    </row>
    <row r="446" spans="1:27" ht="14.25">
      <c r="A446" s="1" t="s">
        <v>2445</v>
      </c>
      <c r="B446" t="s">
        <v>2011</v>
      </c>
      <c r="C446" t="s">
        <v>2446</v>
      </c>
      <c r="D446" t="s">
        <v>909</v>
      </c>
      <c r="E446" t="s">
        <v>591</v>
      </c>
      <c r="F446" s="2">
        <v>37725</v>
      </c>
      <c r="G446" s="10">
        <f t="shared" si="6"/>
        <v>2003</v>
      </c>
      <c r="H446" t="s">
        <v>2447</v>
      </c>
      <c r="I446" t="s">
        <v>2448</v>
      </c>
      <c r="J446">
        <v>13.31</v>
      </c>
      <c r="K446" t="s">
        <v>1457</v>
      </c>
      <c r="L446">
        <v>25</v>
      </c>
      <c r="M446" t="s">
        <v>1458</v>
      </c>
      <c r="N446" t="s">
        <v>2449</v>
      </c>
      <c r="O446" t="s">
        <v>1492</v>
      </c>
      <c r="P446" t="s">
        <v>582</v>
      </c>
      <c r="Q446" t="s">
        <v>548</v>
      </c>
      <c r="R446">
        <v>2.45</v>
      </c>
      <c r="S446" t="s">
        <v>1503</v>
      </c>
      <c r="T446" t="s">
        <v>2450</v>
      </c>
      <c r="U446">
        <v>10.7</v>
      </c>
      <c r="V446" t="s">
        <v>1463</v>
      </c>
      <c r="W446" t="s">
        <v>2450</v>
      </c>
      <c r="Z446" t="s">
        <v>586</v>
      </c>
      <c r="AA446" t="s">
        <v>1465</v>
      </c>
    </row>
    <row r="447" spans="1:27" ht="14.25">
      <c r="A447" s="1" t="s">
        <v>2451</v>
      </c>
      <c r="B447" t="s">
        <v>2452</v>
      </c>
      <c r="C447" t="s">
        <v>2453</v>
      </c>
      <c r="D447" t="s">
        <v>819</v>
      </c>
      <c r="E447" t="s">
        <v>2351</v>
      </c>
      <c r="F447" s="2">
        <v>37728</v>
      </c>
      <c r="G447" s="10">
        <f t="shared" si="6"/>
        <v>2003</v>
      </c>
      <c r="H447" t="s">
        <v>2063</v>
      </c>
      <c r="I447" t="s">
        <v>2193</v>
      </c>
      <c r="J447">
        <v>13.31</v>
      </c>
      <c r="K447" t="s">
        <v>1457</v>
      </c>
      <c r="L447">
        <v>5</v>
      </c>
      <c r="M447" t="s">
        <v>1458</v>
      </c>
      <c r="O447" t="s">
        <v>1492</v>
      </c>
      <c r="P447" t="s">
        <v>1468</v>
      </c>
      <c r="R447">
        <v>99</v>
      </c>
      <c r="S447" t="s">
        <v>1899</v>
      </c>
      <c r="X447">
        <v>0.37</v>
      </c>
      <c r="Y447" t="s">
        <v>1464</v>
      </c>
      <c r="Z447" t="s">
        <v>566</v>
      </c>
      <c r="AA447" t="s">
        <v>1465</v>
      </c>
    </row>
    <row r="448" spans="1:27" ht="14.25">
      <c r="A448" s="1" t="s">
        <v>2462</v>
      </c>
      <c r="B448" t="s">
        <v>2463</v>
      </c>
      <c r="C448" t="s">
        <v>2464</v>
      </c>
      <c r="D448" t="s">
        <v>819</v>
      </c>
      <c r="E448" t="s">
        <v>2351</v>
      </c>
      <c r="F448" s="2">
        <v>37781</v>
      </c>
      <c r="G448" s="10">
        <f t="shared" si="6"/>
        <v>2003</v>
      </c>
      <c r="H448" t="s">
        <v>2063</v>
      </c>
      <c r="I448" t="s">
        <v>2465</v>
      </c>
      <c r="J448">
        <v>13.31</v>
      </c>
      <c r="K448" t="s">
        <v>1457</v>
      </c>
      <c r="L448">
        <v>5</v>
      </c>
      <c r="M448" t="s">
        <v>1458</v>
      </c>
      <c r="O448" t="s">
        <v>1492</v>
      </c>
      <c r="P448" t="s">
        <v>1461</v>
      </c>
      <c r="Q448" t="s">
        <v>3003</v>
      </c>
      <c r="R448">
        <v>30</v>
      </c>
      <c r="S448" t="s">
        <v>1899</v>
      </c>
      <c r="X448">
        <v>0.11</v>
      </c>
      <c r="Y448" t="s">
        <v>1464</v>
      </c>
      <c r="Z448" t="s">
        <v>566</v>
      </c>
      <c r="AA448" t="s">
        <v>1465</v>
      </c>
    </row>
    <row r="449" spans="1:27" ht="14.25">
      <c r="A449" s="1" t="s">
        <v>2466</v>
      </c>
      <c r="B449" t="s">
        <v>2388</v>
      </c>
      <c r="C449" t="s">
        <v>2467</v>
      </c>
      <c r="D449" t="s">
        <v>713</v>
      </c>
      <c r="E449" t="s">
        <v>714</v>
      </c>
      <c r="F449" s="2">
        <v>37798</v>
      </c>
      <c r="G449" s="10">
        <f t="shared" si="6"/>
        <v>2003</v>
      </c>
      <c r="H449" t="s">
        <v>2468</v>
      </c>
      <c r="I449" t="s">
        <v>2469</v>
      </c>
      <c r="J449">
        <v>13.31</v>
      </c>
      <c r="K449" t="s">
        <v>1457</v>
      </c>
      <c r="L449">
        <v>9</v>
      </c>
      <c r="M449" t="s">
        <v>1458</v>
      </c>
      <c r="N449" t="s">
        <v>2470</v>
      </c>
      <c r="O449" t="s">
        <v>1492</v>
      </c>
      <c r="P449" t="s">
        <v>582</v>
      </c>
      <c r="Q449" t="s">
        <v>2716</v>
      </c>
      <c r="R449">
        <v>0.049</v>
      </c>
      <c r="S449" t="s">
        <v>1464</v>
      </c>
      <c r="U449">
        <v>1.93</v>
      </c>
      <c r="V449" t="s">
        <v>1463</v>
      </c>
      <c r="X449">
        <v>0.049</v>
      </c>
      <c r="Y449" t="s">
        <v>1464</v>
      </c>
      <c r="AA449" t="s">
        <v>1465</v>
      </c>
    </row>
    <row r="450" spans="1:27" ht="14.25">
      <c r="A450" s="1" t="s">
        <v>2471</v>
      </c>
      <c r="B450" t="s">
        <v>2472</v>
      </c>
      <c r="C450" t="s">
        <v>2473</v>
      </c>
      <c r="D450" t="s">
        <v>1497</v>
      </c>
      <c r="E450" t="s">
        <v>1498</v>
      </c>
      <c r="F450" s="2">
        <v>37824</v>
      </c>
      <c r="G450" s="10">
        <f t="shared" si="6"/>
        <v>2003</v>
      </c>
      <c r="H450" t="s">
        <v>2474</v>
      </c>
      <c r="I450" t="s">
        <v>1204</v>
      </c>
      <c r="J450">
        <v>13.31</v>
      </c>
      <c r="K450" t="s">
        <v>1457</v>
      </c>
      <c r="L450">
        <v>36</v>
      </c>
      <c r="M450" t="s">
        <v>1526</v>
      </c>
      <c r="O450" t="s">
        <v>1492</v>
      </c>
      <c r="P450" t="s">
        <v>1468</v>
      </c>
      <c r="R450">
        <v>1.3</v>
      </c>
      <c r="S450" t="s">
        <v>1503</v>
      </c>
      <c r="U450">
        <v>3.9</v>
      </c>
      <c r="V450" t="s">
        <v>1463</v>
      </c>
      <c r="X450">
        <f>R450/L450</f>
        <v>0.036111111111111115</v>
      </c>
      <c r="Y450" t="s">
        <v>1464</v>
      </c>
      <c r="AA450" t="s">
        <v>1465</v>
      </c>
    </row>
    <row r="451" spans="1:27" ht="14.25">
      <c r="A451" s="1" t="s">
        <v>2475</v>
      </c>
      <c r="B451" t="s">
        <v>2476</v>
      </c>
      <c r="C451" t="s">
        <v>2477</v>
      </c>
      <c r="D451" t="s">
        <v>909</v>
      </c>
      <c r="E451" t="s">
        <v>591</v>
      </c>
      <c r="F451" s="2">
        <v>37847</v>
      </c>
      <c r="G451" s="10">
        <f aca="true" t="shared" si="7" ref="G451:G514">YEAR(F451)</f>
        <v>2003</v>
      </c>
      <c r="H451" t="s">
        <v>2478</v>
      </c>
      <c r="I451" t="s">
        <v>888</v>
      </c>
      <c r="J451">
        <v>13.31</v>
      </c>
      <c r="K451" t="s">
        <v>1457</v>
      </c>
      <c r="L451">
        <v>30.6</v>
      </c>
      <c r="M451" t="s">
        <v>1458</v>
      </c>
      <c r="N451" t="s">
        <v>2479</v>
      </c>
      <c r="O451" t="s">
        <v>1492</v>
      </c>
      <c r="P451" t="s">
        <v>1468</v>
      </c>
      <c r="R451">
        <v>1.08</v>
      </c>
      <c r="S451" t="s">
        <v>1503</v>
      </c>
      <c r="U451">
        <v>2.3</v>
      </c>
      <c r="V451" t="s">
        <v>2480</v>
      </c>
      <c r="X451">
        <v>0.035</v>
      </c>
      <c r="Y451" t="s">
        <v>1464</v>
      </c>
      <c r="AA451" t="s">
        <v>1465</v>
      </c>
    </row>
    <row r="452" spans="1:27" ht="14.25">
      <c r="A452" s="1" t="s">
        <v>2481</v>
      </c>
      <c r="B452" t="s">
        <v>2482</v>
      </c>
      <c r="C452" t="s">
        <v>2483</v>
      </c>
      <c r="D452" t="s">
        <v>614</v>
      </c>
      <c r="E452" t="s">
        <v>615</v>
      </c>
      <c r="F452" s="2">
        <v>37868</v>
      </c>
      <c r="G452" s="10">
        <f t="shared" si="7"/>
        <v>2003</v>
      </c>
      <c r="H452" t="s">
        <v>2484</v>
      </c>
      <c r="I452" t="s">
        <v>2485</v>
      </c>
      <c r="J452">
        <v>13.31</v>
      </c>
      <c r="K452" t="s">
        <v>1457</v>
      </c>
      <c r="L452">
        <v>41</v>
      </c>
      <c r="M452" t="s">
        <v>1458</v>
      </c>
      <c r="N452" t="s">
        <v>2486</v>
      </c>
      <c r="O452" t="s">
        <v>1492</v>
      </c>
      <c r="P452" t="s">
        <v>1461</v>
      </c>
      <c r="Q452" t="s">
        <v>650</v>
      </c>
      <c r="R452">
        <v>0.027</v>
      </c>
      <c r="S452" t="s">
        <v>1464</v>
      </c>
      <c r="X452">
        <v>0.027</v>
      </c>
      <c r="Y452" t="s">
        <v>1464</v>
      </c>
      <c r="AA452" t="s">
        <v>1465</v>
      </c>
    </row>
    <row r="453" spans="1:27" ht="14.25">
      <c r="A453" s="1" t="s">
        <v>2481</v>
      </c>
      <c r="B453" t="s">
        <v>2482</v>
      </c>
      <c r="C453" t="s">
        <v>2483</v>
      </c>
      <c r="D453" t="s">
        <v>614</v>
      </c>
      <c r="E453" t="s">
        <v>615</v>
      </c>
      <c r="F453" s="2">
        <v>37868</v>
      </c>
      <c r="G453" s="10">
        <f t="shared" si="7"/>
        <v>2003</v>
      </c>
      <c r="H453" t="s">
        <v>2484</v>
      </c>
      <c r="I453" t="s">
        <v>2487</v>
      </c>
      <c r="J453">
        <v>13.31</v>
      </c>
      <c r="K453" t="s">
        <v>1457</v>
      </c>
      <c r="L453">
        <v>55.34</v>
      </c>
      <c r="M453" t="s">
        <v>1458</v>
      </c>
      <c r="N453" t="s">
        <v>2488</v>
      </c>
      <c r="O453" t="s">
        <v>1492</v>
      </c>
      <c r="P453" t="s">
        <v>1461</v>
      </c>
      <c r="Q453" t="s">
        <v>650</v>
      </c>
      <c r="R453">
        <v>0.036</v>
      </c>
      <c r="S453" t="s">
        <v>1464</v>
      </c>
      <c r="X453">
        <v>0.036</v>
      </c>
      <c r="Y453" t="s">
        <v>1464</v>
      </c>
      <c r="AA453" t="s">
        <v>1465</v>
      </c>
    </row>
    <row r="454" spans="1:27" ht="14.25">
      <c r="A454" s="1" t="s">
        <v>995</v>
      </c>
      <c r="B454" t="s">
        <v>996</v>
      </c>
      <c r="C454" t="s">
        <v>997</v>
      </c>
      <c r="D454" t="s">
        <v>998</v>
      </c>
      <c r="E454" t="s">
        <v>999</v>
      </c>
      <c r="F454" s="2">
        <v>37880</v>
      </c>
      <c r="G454" s="10">
        <f t="shared" si="7"/>
        <v>2003</v>
      </c>
      <c r="H454" t="s">
        <v>1000</v>
      </c>
      <c r="I454" t="s">
        <v>3004</v>
      </c>
      <c r="J454">
        <v>13.31</v>
      </c>
      <c r="K454" t="s">
        <v>1457</v>
      </c>
      <c r="L454">
        <v>98.51</v>
      </c>
      <c r="M454" t="s">
        <v>1458</v>
      </c>
      <c r="O454" t="s">
        <v>1492</v>
      </c>
      <c r="P454" t="s">
        <v>1461</v>
      </c>
      <c r="Q454" t="s">
        <v>3005</v>
      </c>
      <c r="R454">
        <v>0.08</v>
      </c>
      <c r="S454" t="s">
        <v>1464</v>
      </c>
      <c r="X454">
        <v>0.08</v>
      </c>
      <c r="Y454" t="s">
        <v>1464</v>
      </c>
      <c r="AA454" t="s">
        <v>3006</v>
      </c>
    </row>
    <row r="455" spans="1:27" ht="14.25">
      <c r="A455" s="1" t="s">
        <v>2489</v>
      </c>
      <c r="B455" t="s">
        <v>2053</v>
      </c>
      <c r="C455" t="s">
        <v>2053</v>
      </c>
      <c r="D455" t="s">
        <v>1217</v>
      </c>
      <c r="E455" t="s">
        <v>1218</v>
      </c>
      <c r="F455" s="2">
        <v>37946</v>
      </c>
      <c r="G455" s="10">
        <f t="shared" si="7"/>
        <v>2003</v>
      </c>
      <c r="H455" t="s">
        <v>2490</v>
      </c>
      <c r="I455" t="s">
        <v>2491</v>
      </c>
      <c r="J455">
        <v>13.31</v>
      </c>
      <c r="K455" t="s">
        <v>1457</v>
      </c>
      <c r="L455">
        <v>34</v>
      </c>
      <c r="M455" t="s">
        <v>1458</v>
      </c>
      <c r="N455" t="s">
        <v>2492</v>
      </c>
      <c r="O455" t="s">
        <v>1492</v>
      </c>
      <c r="P455" t="s">
        <v>1461</v>
      </c>
      <c r="Q455" t="s">
        <v>3007</v>
      </c>
      <c r="R455">
        <v>0.035</v>
      </c>
      <c r="S455" t="s">
        <v>1464</v>
      </c>
      <c r="X455">
        <v>0.035</v>
      </c>
      <c r="Y455" t="s">
        <v>1464</v>
      </c>
      <c r="AA455" t="s">
        <v>1465</v>
      </c>
    </row>
    <row r="456" spans="1:27" ht="14.25">
      <c r="A456" s="1" t="s">
        <v>575</v>
      </c>
      <c r="B456" t="s">
        <v>576</v>
      </c>
      <c r="D456" t="s">
        <v>577</v>
      </c>
      <c r="E456" t="s">
        <v>578</v>
      </c>
      <c r="F456" s="2">
        <v>37959</v>
      </c>
      <c r="G456" s="10">
        <f t="shared" si="7"/>
        <v>2003</v>
      </c>
      <c r="H456" t="s">
        <v>579</v>
      </c>
      <c r="I456" t="s">
        <v>2494</v>
      </c>
      <c r="J456">
        <v>13.31</v>
      </c>
      <c r="K456" t="s">
        <v>1457</v>
      </c>
      <c r="L456">
        <v>70</v>
      </c>
      <c r="M456" t="s">
        <v>1458</v>
      </c>
      <c r="N456" t="s">
        <v>2495</v>
      </c>
      <c r="O456" t="s">
        <v>1492</v>
      </c>
      <c r="P456" t="s">
        <v>1461</v>
      </c>
      <c r="Q456" t="s">
        <v>3008</v>
      </c>
      <c r="R456">
        <v>0.036</v>
      </c>
      <c r="S456" t="s">
        <v>1464</v>
      </c>
      <c r="X456">
        <v>0.036</v>
      </c>
      <c r="Y456" t="s">
        <v>1464</v>
      </c>
      <c r="AA456" t="s">
        <v>1465</v>
      </c>
    </row>
    <row r="457" spans="1:27" ht="14.25">
      <c r="A457" s="1" t="s">
        <v>1471</v>
      </c>
      <c r="B457" t="s">
        <v>1472</v>
      </c>
      <c r="C457" t="s">
        <v>1473</v>
      </c>
      <c r="D457" t="s">
        <v>1474</v>
      </c>
      <c r="E457" t="s">
        <v>1475</v>
      </c>
      <c r="F457" s="2">
        <v>37985</v>
      </c>
      <c r="G457" s="10">
        <f t="shared" si="7"/>
        <v>2003</v>
      </c>
      <c r="H457" t="s">
        <v>1476</v>
      </c>
      <c r="I457" t="s">
        <v>2496</v>
      </c>
      <c r="J457">
        <v>13.31</v>
      </c>
      <c r="K457" t="s">
        <v>1457</v>
      </c>
      <c r="L457">
        <v>80</v>
      </c>
      <c r="M457" t="s">
        <v>1458</v>
      </c>
      <c r="N457" t="s">
        <v>2497</v>
      </c>
      <c r="O457" t="s">
        <v>1492</v>
      </c>
      <c r="P457" t="s">
        <v>1461</v>
      </c>
      <c r="Q457" t="s">
        <v>619</v>
      </c>
      <c r="R457">
        <v>0.035</v>
      </c>
      <c r="S457" t="s">
        <v>1464</v>
      </c>
      <c r="T457" t="s">
        <v>2435</v>
      </c>
      <c r="X457">
        <v>0.035</v>
      </c>
      <c r="Y457" t="s">
        <v>1464</v>
      </c>
      <c r="AA457" t="s">
        <v>3009</v>
      </c>
    </row>
    <row r="458" spans="1:27" ht="14.25">
      <c r="A458" s="1" t="s">
        <v>2498</v>
      </c>
      <c r="B458" t="s">
        <v>2499</v>
      </c>
      <c r="C458" t="s">
        <v>2500</v>
      </c>
      <c r="D458" t="s">
        <v>769</v>
      </c>
      <c r="E458" t="s">
        <v>770</v>
      </c>
      <c r="F458" s="2">
        <v>38007</v>
      </c>
      <c r="G458" s="10">
        <f t="shared" si="7"/>
        <v>2004</v>
      </c>
      <c r="I458" t="s">
        <v>2501</v>
      </c>
      <c r="J458">
        <v>13.31</v>
      </c>
      <c r="K458" t="s">
        <v>1457</v>
      </c>
      <c r="L458">
        <v>60</v>
      </c>
      <c r="M458" t="s">
        <v>1458</v>
      </c>
      <c r="N458" t="s">
        <v>2502</v>
      </c>
      <c r="O458" t="s">
        <v>1492</v>
      </c>
      <c r="P458" t="s">
        <v>1461</v>
      </c>
      <c r="Q458" t="s">
        <v>548</v>
      </c>
      <c r="R458">
        <v>0.04</v>
      </c>
      <c r="S458" t="s">
        <v>1464</v>
      </c>
      <c r="X458">
        <v>0.04</v>
      </c>
      <c r="Y458" t="s">
        <v>1464</v>
      </c>
      <c r="AA458" t="s">
        <v>1465</v>
      </c>
    </row>
    <row r="459" spans="1:27" ht="14.25">
      <c r="A459" s="1" t="s">
        <v>2498</v>
      </c>
      <c r="B459" t="s">
        <v>2499</v>
      </c>
      <c r="C459" t="s">
        <v>2500</v>
      </c>
      <c r="D459" t="s">
        <v>769</v>
      </c>
      <c r="E459" t="s">
        <v>770</v>
      </c>
      <c r="F459" s="2">
        <v>38007</v>
      </c>
      <c r="G459" s="10">
        <f t="shared" si="7"/>
        <v>2004</v>
      </c>
      <c r="I459" t="s">
        <v>2504</v>
      </c>
      <c r="J459">
        <v>13.31</v>
      </c>
      <c r="K459" t="s">
        <v>1457</v>
      </c>
      <c r="L459">
        <v>80</v>
      </c>
      <c r="M459" t="s">
        <v>1458</v>
      </c>
      <c r="N459" t="s">
        <v>2505</v>
      </c>
      <c r="O459" t="s">
        <v>1492</v>
      </c>
      <c r="P459" t="s">
        <v>1461</v>
      </c>
      <c r="Q459" t="s">
        <v>3010</v>
      </c>
      <c r="R459">
        <v>0.04</v>
      </c>
      <c r="S459" t="s">
        <v>1464</v>
      </c>
      <c r="X459">
        <v>0.04</v>
      </c>
      <c r="Y459" t="s">
        <v>3011</v>
      </c>
      <c r="AA459" t="s">
        <v>1465</v>
      </c>
    </row>
    <row r="460" spans="1:27" ht="14.25">
      <c r="A460" s="1" t="s">
        <v>2498</v>
      </c>
      <c r="B460" t="s">
        <v>2499</v>
      </c>
      <c r="C460" t="s">
        <v>2500</v>
      </c>
      <c r="D460" t="s">
        <v>769</v>
      </c>
      <c r="E460" t="s">
        <v>770</v>
      </c>
      <c r="F460" s="2">
        <v>38007</v>
      </c>
      <c r="G460" s="10">
        <f t="shared" si="7"/>
        <v>2004</v>
      </c>
      <c r="I460" t="s">
        <v>2507</v>
      </c>
      <c r="J460">
        <v>13.31</v>
      </c>
      <c r="K460" t="s">
        <v>1457</v>
      </c>
      <c r="L460">
        <v>11</v>
      </c>
      <c r="M460" t="s">
        <v>1458</v>
      </c>
      <c r="O460" t="s">
        <v>1492</v>
      </c>
      <c r="P460" t="s">
        <v>1461</v>
      </c>
      <c r="Q460" t="s">
        <v>3012</v>
      </c>
      <c r="R460">
        <v>0.04</v>
      </c>
      <c r="S460" t="s">
        <v>1464</v>
      </c>
      <c r="X460">
        <v>0.04</v>
      </c>
      <c r="Y460" t="s">
        <v>1464</v>
      </c>
      <c r="AA460" t="s">
        <v>1465</v>
      </c>
    </row>
    <row r="461" spans="1:27" ht="14.25">
      <c r="A461" s="1" t="s">
        <v>2498</v>
      </c>
      <c r="B461" t="s">
        <v>2499</v>
      </c>
      <c r="C461" t="s">
        <v>2500</v>
      </c>
      <c r="D461" t="s">
        <v>769</v>
      </c>
      <c r="E461" t="s">
        <v>770</v>
      </c>
      <c r="F461" s="2">
        <v>38007</v>
      </c>
      <c r="G461" s="10">
        <f t="shared" si="7"/>
        <v>2004</v>
      </c>
      <c r="I461" t="s">
        <v>2509</v>
      </c>
      <c r="J461">
        <v>13.31</v>
      </c>
      <c r="K461" t="s">
        <v>1457</v>
      </c>
      <c r="L461">
        <v>34</v>
      </c>
      <c r="M461" t="s">
        <v>1458</v>
      </c>
      <c r="O461" t="s">
        <v>1492</v>
      </c>
      <c r="P461" t="s">
        <v>1461</v>
      </c>
      <c r="Q461" t="s">
        <v>3012</v>
      </c>
      <c r="R461">
        <v>0.04</v>
      </c>
      <c r="S461" t="s">
        <v>1464</v>
      </c>
      <c r="X461">
        <v>0.04</v>
      </c>
      <c r="Y461" t="s">
        <v>1464</v>
      </c>
      <c r="AA461" t="s">
        <v>1465</v>
      </c>
    </row>
    <row r="462" spans="1:27" ht="14.25">
      <c r="A462" s="1" t="s">
        <v>3013</v>
      </c>
      <c r="B462" t="s">
        <v>3014</v>
      </c>
      <c r="C462" t="s">
        <v>2132</v>
      </c>
      <c r="D462" t="s">
        <v>989</v>
      </c>
      <c r="E462" t="s">
        <v>990</v>
      </c>
      <c r="F462" s="2">
        <v>38020</v>
      </c>
      <c r="G462" s="10">
        <f t="shared" si="7"/>
        <v>2004</v>
      </c>
      <c r="H462" t="s">
        <v>3015</v>
      </c>
      <c r="I462" t="s">
        <v>3016</v>
      </c>
      <c r="J462">
        <v>13.31</v>
      </c>
      <c r="K462" t="s">
        <v>1457</v>
      </c>
      <c r="L462">
        <v>600</v>
      </c>
      <c r="M462" t="s">
        <v>3017</v>
      </c>
      <c r="N462" t="s">
        <v>3018</v>
      </c>
      <c r="O462" t="s">
        <v>1492</v>
      </c>
      <c r="P462" t="s">
        <v>1461</v>
      </c>
      <c r="Q462" t="s">
        <v>3019</v>
      </c>
      <c r="R462">
        <v>0.035</v>
      </c>
      <c r="S462" t="s">
        <v>1464</v>
      </c>
      <c r="X462">
        <v>0.035</v>
      </c>
      <c r="Y462" t="s">
        <v>1464</v>
      </c>
      <c r="AA462" t="s">
        <v>3020</v>
      </c>
    </row>
    <row r="463" spans="1:27" ht="14.25">
      <c r="A463" s="1" t="s">
        <v>3013</v>
      </c>
      <c r="B463" t="s">
        <v>3014</v>
      </c>
      <c r="C463" t="s">
        <v>2132</v>
      </c>
      <c r="D463" t="s">
        <v>989</v>
      </c>
      <c r="E463" t="s">
        <v>990</v>
      </c>
      <c r="F463" s="2">
        <v>38020</v>
      </c>
      <c r="G463" s="10">
        <f t="shared" si="7"/>
        <v>2004</v>
      </c>
      <c r="H463" t="s">
        <v>3015</v>
      </c>
      <c r="I463" t="s">
        <v>2138</v>
      </c>
      <c r="J463">
        <v>13.31</v>
      </c>
      <c r="K463" t="s">
        <v>1457</v>
      </c>
      <c r="L463">
        <v>16</v>
      </c>
      <c r="M463" t="s">
        <v>1458</v>
      </c>
      <c r="O463" t="s">
        <v>1492</v>
      </c>
      <c r="P463" t="s">
        <v>1461</v>
      </c>
      <c r="Q463" t="s">
        <v>3021</v>
      </c>
      <c r="R463">
        <v>2.48</v>
      </c>
      <c r="S463" t="s">
        <v>1503</v>
      </c>
      <c r="U463">
        <v>5.23</v>
      </c>
      <c r="V463" t="s">
        <v>1463</v>
      </c>
      <c r="X463">
        <v>0.155</v>
      </c>
      <c r="Y463" t="s">
        <v>1464</v>
      </c>
      <c r="Z463" t="s">
        <v>1482</v>
      </c>
      <c r="AA463" t="s">
        <v>1465</v>
      </c>
    </row>
    <row r="464" spans="1:27" ht="14.25">
      <c r="A464" s="1" t="s">
        <v>1753</v>
      </c>
      <c r="B464" t="s">
        <v>1754</v>
      </c>
      <c r="C464" t="s">
        <v>1754</v>
      </c>
      <c r="D464" t="s">
        <v>808</v>
      </c>
      <c r="E464" t="s">
        <v>1320</v>
      </c>
      <c r="F464" s="2">
        <v>38034</v>
      </c>
      <c r="G464" s="10">
        <f t="shared" si="7"/>
        <v>2004</v>
      </c>
      <c r="H464" t="s">
        <v>1755</v>
      </c>
      <c r="I464" t="s">
        <v>1756</v>
      </c>
      <c r="J464">
        <v>13.31</v>
      </c>
      <c r="K464" t="s">
        <v>1457</v>
      </c>
      <c r="L464">
        <v>0.03</v>
      </c>
      <c r="M464" t="s">
        <v>1757</v>
      </c>
      <c r="N464" t="s">
        <v>1758</v>
      </c>
      <c r="O464" t="s">
        <v>1492</v>
      </c>
      <c r="P464" t="s">
        <v>1461</v>
      </c>
      <c r="Q464" t="s">
        <v>3022</v>
      </c>
      <c r="R464">
        <v>1.5</v>
      </c>
      <c r="S464" t="s">
        <v>1503</v>
      </c>
      <c r="T464" t="s">
        <v>1564</v>
      </c>
      <c r="X464">
        <v>0.0528</v>
      </c>
      <c r="Y464" t="s">
        <v>1464</v>
      </c>
      <c r="Z464" t="s">
        <v>566</v>
      </c>
      <c r="AA464" t="s">
        <v>3023</v>
      </c>
    </row>
    <row r="465" spans="1:27" ht="14.25">
      <c r="A465" s="1" t="s">
        <v>1753</v>
      </c>
      <c r="B465" t="s">
        <v>1754</v>
      </c>
      <c r="C465" t="s">
        <v>1754</v>
      </c>
      <c r="D465" t="s">
        <v>808</v>
      </c>
      <c r="E465" t="s">
        <v>1320</v>
      </c>
      <c r="F465" s="2">
        <v>38034</v>
      </c>
      <c r="G465" s="10">
        <f t="shared" si="7"/>
        <v>2004</v>
      </c>
      <c r="H465" t="s">
        <v>1755</v>
      </c>
      <c r="I465" t="s">
        <v>1762</v>
      </c>
      <c r="J465">
        <v>13.31</v>
      </c>
      <c r="K465" t="s">
        <v>1457</v>
      </c>
      <c r="L465">
        <v>0.01</v>
      </c>
      <c r="M465" t="s">
        <v>1757</v>
      </c>
      <c r="N465" t="s">
        <v>1763</v>
      </c>
      <c r="O465" t="s">
        <v>1492</v>
      </c>
      <c r="P465" t="s">
        <v>1461</v>
      </c>
      <c r="Q465" t="s">
        <v>3022</v>
      </c>
      <c r="R465">
        <v>0.6</v>
      </c>
      <c r="S465" t="s">
        <v>1503</v>
      </c>
      <c r="T465" t="s">
        <v>1564</v>
      </c>
      <c r="X465">
        <v>0.051</v>
      </c>
      <c r="Y465" t="s">
        <v>1464</v>
      </c>
      <c r="Z465" t="s">
        <v>566</v>
      </c>
      <c r="AA465" t="s">
        <v>3023</v>
      </c>
    </row>
    <row r="466" spans="1:27" ht="14.25">
      <c r="A466" s="1" t="s">
        <v>1753</v>
      </c>
      <c r="B466" t="s">
        <v>1754</v>
      </c>
      <c r="C466" t="s">
        <v>1754</v>
      </c>
      <c r="D466" t="s">
        <v>808</v>
      </c>
      <c r="E466" t="s">
        <v>1320</v>
      </c>
      <c r="F466" s="2">
        <v>38034</v>
      </c>
      <c r="G466" s="10">
        <f t="shared" si="7"/>
        <v>2004</v>
      </c>
      <c r="H466" t="s">
        <v>1755</v>
      </c>
      <c r="I466" t="s">
        <v>3024</v>
      </c>
      <c r="J466">
        <v>13.31</v>
      </c>
      <c r="K466" t="s">
        <v>1457</v>
      </c>
      <c r="L466">
        <v>1.4</v>
      </c>
      <c r="M466" t="s">
        <v>1526</v>
      </c>
      <c r="O466" t="s">
        <v>1492</v>
      </c>
      <c r="P466" t="s">
        <v>1461</v>
      </c>
      <c r="Q466" t="s">
        <v>3022</v>
      </c>
      <c r="R466">
        <v>0.2</v>
      </c>
      <c r="S466" t="s">
        <v>1503</v>
      </c>
      <c r="X466">
        <v>0.143</v>
      </c>
      <c r="Y466" t="s">
        <v>1464</v>
      </c>
      <c r="Z466" t="s">
        <v>566</v>
      </c>
      <c r="AA466" t="s">
        <v>3023</v>
      </c>
    </row>
    <row r="467" spans="1:27" ht="14.25">
      <c r="A467" s="1" t="s">
        <v>2510</v>
      </c>
      <c r="B467" t="s">
        <v>2511</v>
      </c>
      <c r="C467" t="s">
        <v>2511</v>
      </c>
      <c r="D467" t="s">
        <v>1229</v>
      </c>
      <c r="E467" t="s">
        <v>1230</v>
      </c>
      <c r="F467" s="2">
        <v>38069</v>
      </c>
      <c r="G467" s="10">
        <f t="shared" si="7"/>
        <v>2004</v>
      </c>
      <c r="H467" t="s">
        <v>2333</v>
      </c>
      <c r="I467" t="s">
        <v>1239</v>
      </c>
      <c r="J467">
        <v>13.31</v>
      </c>
      <c r="K467" t="s">
        <v>1457</v>
      </c>
      <c r="L467">
        <v>50</v>
      </c>
      <c r="M467" t="s">
        <v>1458</v>
      </c>
      <c r="N467" t="s">
        <v>2512</v>
      </c>
      <c r="O467" t="s">
        <v>1492</v>
      </c>
      <c r="P467" t="s">
        <v>1461</v>
      </c>
      <c r="Q467" t="s">
        <v>3025</v>
      </c>
      <c r="R467">
        <v>1.75</v>
      </c>
      <c r="S467" t="s">
        <v>1503</v>
      </c>
      <c r="U467">
        <v>0.035</v>
      </c>
      <c r="V467" t="s">
        <v>1464</v>
      </c>
      <c r="X467">
        <v>0.035</v>
      </c>
      <c r="Y467" t="s">
        <v>1464</v>
      </c>
      <c r="AA467" t="s">
        <v>1465</v>
      </c>
    </row>
    <row r="468" spans="1:27" ht="14.25">
      <c r="A468" s="1" t="s">
        <v>1362</v>
      </c>
      <c r="B468" t="s">
        <v>1363</v>
      </c>
      <c r="C468" t="s">
        <v>1364</v>
      </c>
      <c r="D468" t="s">
        <v>849</v>
      </c>
      <c r="E468" t="s">
        <v>861</v>
      </c>
      <c r="F468" s="2">
        <v>38082</v>
      </c>
      <c r="G468" s="10">
        <f t="shared" si="7"/>
        <v>2004</v>
      </c>
      <c r="H468" t="s">
        <v>1365</v>
      </c>
      <c r="I468" t="s">
        <v>3026</v>
      </c>
      <c r="J468">
        <v>13.31</v>
      </c>
      <c r="K468" t="s">
        <v>1457</v>
      </c>
      <c r="L468">
        <v>64</v>
      </c>
      <c r="M468" t="s">
        <v>1458</v>
      </c>
      <c r="N468" t="s">
        <v>3027</v>
      </c>
      <c r="O468" t="s">
        <v>1492</v>
      </c>
      <c r="P468" t="s">
        <v>1461</v>
      </c>
      <c r="Q468" t="s">
        <v>1368</v>
      </c>
      <c r="R468">
        <v>2.88</v>
      </c>
      <c r="S468" t="s">
        <v>1503</v>
      </c>
      <c r="U468">
        <v>12.63</v>
      </c>
      <c r="V468" t="s">
        <v>1463</v>
      </c>
      <c r="X468">
        <v>0.045</v>
      </c>
      <c r="Y468" t="s">
        <v>1464</v>
      </c>
      <c r="Z468" t="s">
        <v>2910</v>
      </c>
      <c r="AA468" t="s">
        <v>3028</v>
      </c>
    </row>
    <row r="469" spans="1:27" ht="14.25">
      <c r="A469" s="1" t="s">
        <v>2514</v>
      </c>
      <c r="B469" t="s">
        <v>2515</v>
      </c>
      <c r="C469" t="s">
        <v>2516</v>
      </c>
      <c r="D469" t="s">
        <v>1429</v>
      </c>
      <c r="E469" t="s">
        <v>1430</v>
      </c>
      <c r="F469" s="2">
        <v>38121</v>
      </c>
      <c r="G469" s="10">
        <f t="shared" si="7"/>
        <v>2004</v>
      </c>
      <c r="H469" t="s">
        <v>2517</v>
      </c>
      <c r="I469" t="s">
        <v>1204</v>
      </c>
      <c r="J469">
        <v>13.31</v>
      </c>
      <c r="K469" t="s">
        <v>1457</v>
      </c>
      <c r="L469">
        <v>60</v>
      </c>
      <c r="M469" t="s">
        <v>1458</v>
      </c>
      <c r="O469" t="s">
        <v>1492</v>
      </c>
      <c r="P469" t="s">
        <v>1461</v>
      </c>
      <c r="Q469" t="s">
        <v>3029</v>
      </c>
      <c r="R469">
        <v>0.035</v>
      </c>
      <c r="S469" t="s">
        <v>1464</v>
      </c>
      <c r="U469">
        <v>9.6</v>
      </c>
      <c r="V469" t="s">
        <v>3030</v>
      </c>
      <c r="X469">
        <v>0.035</v>
      </c>
      <c r="Y469" t="s">
        <v>1464</v>
      </c>
      <c r="AA469" t="s">
        <v>1465</v>
      </c>
    </row>
    <row r="470" spans="1:27" ht="14.25">
      <c r="A470" s="1" t="s">
        <v>2519</v>
      </c>
      <c r="B470" t="s">
        <v>2520</v>
      </c>
      <c r="C470" t="s">
        <v>2521</v>
      </c>
      <c r="D470" t="s">
        <v>2522</v>
      </c>
      <c r="E470" t="s">
        <v>2523</v>
      </c>
      <c r="F470" s="2">
        <v>38147</v>
      </c>
      <c r="G470" s="10">
        <f t="shared" si="7"/>
        <v>2004</v>
      </c>
      <c r="H470" t="s">
        <v>2524</v>
      </c>
      <c r="I470" t="s">
        <v>2525</v>
      </c>
      <c r="J470">
        <v>13.31</v>
      </c>
      <c r="K470" t="s">
        <v>1457</v>
      </c>
      <c r="L470">
        <v>365</v>
      </c>
      <c r="M470" t="s">
        <v>2526</v>
      </c>
      <c r="N470" t="s">
        <v>2527</v>
      </c>
      <c r="O470" t="s">
        <v>1492</v>
      </c>
      <c r="P470" t="s">
        <v>582</v>
      </c>
      <c r="Q470" t="s">
        <v>3031</v>
      </c>
      <c r="R470">
        <v>2.08</v>
      </c>
      <c r="S470" t="s">
        <v>2528</v>
      </c>
      <c r="U470">
        <v>9.13</v>
      </c>
      <c r="V470" t="s">
        <v>1463</v>
      </c>
      <c r="X470">
        <v>0.05</v>
      </c>
      <c r="Y470" t="s">
        <v>1464</v>
      </c>
      <c r="AA470" t="s">
        <v>1465</v>
      </c>
    </row>
    <row r="471" spans="1:27" ht="14.25">
      <c r="A471" s="1" t="s">
        <v>2533</v>
      </c>
      <c r="B471" t="s">
        <v>2534</v>
      </c>
      <c r="C471" t="s">
        <v>2535</v>
      </c>
      <c r="D471" t="s">
        <v>2912</v>
      </c>
      <c r="E471" t="s">
        <v>1880</v>
      </c>
      <c r="F471" s="2">
        <v>38150</v>
      </c>
      <c r="G471" s="10">
        <f t="shared" si="7"/>
        <v>2004</v>
      </c>
      <c r="H471" t="s">
        <v>2536</v>
      </c>
      <c r="I471" t="s">
        <v>1132</v>
      </c>
      <c r="J471">
        <v>13.31</v>
      </c>
      <c r="K471" t="s">
        <v>1457</v>
      </c>
      <c r="L471">
        <v>45</v>
      </c>
      <c r="M471" t="s">
        <v>1458</v>
      </c>
      <c r="N471" t="s">
        <v>2537</v>
      </c>
      <c r="O471" t="s">
        <v>1492</v>
      </c>
      <c r="P471" t="s">
        <v>1461</v>
      </c>
      <c r="Q471" t="s">
        <v>650</v>
      </c>
      <c r="R471">
        <v>0.035</v>
      </c>
      <c r="S471" t="s">
        <v>1464</v>
      </c>
      <c r="T471" t="s">
        <v>2538</v>
      </c>
      <c r="X471">
        <v>0.035</v>
      </c>
      <c r="Y471" t="s">
        <v>1464</v>
      </c>
      <c r="AA471" t="s">
        <v>1465</v>
      </c>
    </row>
    <row r="472" spans="1:27" ht="14.25">
      <c r="A472" s="1" t="s">
        <v>2913</v>
      </c>
      <c r="B472" t="s">
        <v>2914</v>
      </c>
      <c r="C472" t="s">
        <v>2915</v>
      </c>
      <c r="D472" t="s">
        <v>769</v>
      </c>
      <c r="E472" t="s">
        <v>770</v>
      </c>
      <c r="F472" s="2">
        <v>38155</v>
      </c>
      <c r="G472" s="10">
        <f t="shared" si="7"/>
        <v>2004</v>
      </c>
      <c r="H472" t="s">
        <v>2916</v>
      </c>
      <c r="I472" t="s">
        <v>2539</v>
      </c>
      <c r="J472">
        <v>13.31</v>
      </c>
      <c r="K472" t="s">
        <v>1457</v>
      </c>
      <c r="L472">
        <v>32</v>
      </c>
      <c r="M472" t="s">
        <v>1458</v>
      </c>
      <c r="N472" t="s">
        <v>2540</v>
      </c>
      <c r="O472" t="s">
        <v>1492</v>
      </c>
      <c r="P472" t="s">
        <v>1461</v>
      </c>
      <c r="Q472" t="s">
        <v>2541</v>
      </c>
      <c r="R472">
        <v>4.24</v>
      </c>
      <c r="S472" t="s">
        <v>1503</v>
      </c>
      <c r="X472">
        <v>0.13</v>
      </c>
      <c r="Y472" t="s">
        <v>1464</v>
      </c>
      <c r="Z472" t="s">
        <v>2910</v>
      </c>
      <c r="AA472" t="s">
        <v>1465</v>
      </c>
    </row>
    <row r="473" spans="1:27" ht="14.25">
      <c r="A473" s="1" t="s">
        <v>2913</v>
      </c>
      <c r="B473" t="s">
        <v>2914</v>
      </c>
      <c r="C473" t="s">
        <v>2915</v>
      </c>
      <c r="D473" t="s">
        <v>769</v>
      </c>
      <c r="E473" t="s">
        <v>770</v>
      </c>
      <c r="F473" s="2">
        <v>38155</v>
      </c>
      <c r="G473" s="10">
        <f t="shared" si="7"/>
        <v>2004</v>
      </c>
      <c r="H473" t="s">
        <v>2916</v>
      </c>
      <c r="I473" t="s">
        <v>2542</v>
      </c>
      <c r="J473">
        <v>13.31</v>
      </c>
      <c r="K473" t="s">
        <v>1457</v>
      </c>
      <c r="L473">
        <v>32</v>
      </c>
      <c r="M473" t="s">
        <v>1458</v>
      </c>
      <c r="N473" t="s">
        <v>2543</v>
      </c>
      <c r="O473" t="s">
        <v>1492</v>
      </c>
      <c r="P473" t="s">
        <v>1461</v>
      </c>
      <c r="Q473" t="s">
        <v>2541</v>
      </c>
      <c r="R473">
        <v>3.2</v>
      </c>
      <c r="S473" t="s">
        <v>1503</v>
      </c>
      <c r="X473">
        <v>0.1</v>
      </c>
      <c r="Y473" t="s">
        <v>1464</v>
      </c>
      <c r="Z473" t="s">
        <v>2910</v>
      </c>
      <c r="AA473" t="s">
        <v>1465</v>
      </c>
    </row>
    <row r="474" spans="1:27" ht="14.25">
      <c r="A474" s="1" t="s">
        <v>1021</v>
      </c>
      <c r="B474" t="s">
        <v>1022</v>
      </c>
      <c r="C474" t="s">
        <v>1023</v>
      </c>
      <c r="D474" t="s">
        <v>600</v>
      </c>
      <c r="E474" t="s">
        <v>601</v>
      </c>
      <c r="F474" s="2">
        <v>38160</v>
      </c>
      <c r="G474" s="10">
        <f t="shared" si="7"/>
        <v>2004</v>
      </c>
      <c r="H474" t="s">
        <v>1574</v>
      </c>
      <c r="I474" t="s">
        <v>3032</v>
      </c>
      <c r="J474">
        <v>13.31</v>
      </c>
      <c r="K474" t="s">
        <v>3033</v>
      </c>
      <c r="L474">
        <v>73.3</v>
      </c>
      <c r="M474" t="s">
        <v>1458</v>
      </c>
      <c r="N474" t="s">
        <v>3034</v>
      </c>
      <c r="O474" t="s">
        <v>1492</v>
      </c>
      <c r="P474" t="s">
        <v>1468</v>
      </c>
      <c r="Q474" t="s">
        <v>1577</v>
      </c>
      <c r="R474">
        <v>0.05</v>
      </c>
      <c r="S474" t="s">
        <v>1464</v>
      </c>
      <c r="T474" t="s">
        <v>1578</v>
      </c>
      <c r="X474">
        <v>0.05</v>
      </c>
      <c r="Y474" t="s">
        <v>1464</v>
      </c>
      <c r="Z474" t="s">
        <v>1578</v>
      </c>
      <c r="AA474" t="s">
        <v>3035</v>
      </c>
    </row>
    <row r="475" spans="1:27" ht="14.25">
      <c r="A475" s="1" t="s">
        <v>597</v>
      </c>
      <c r="B475" t="s">
        <v>598</v>
      </c>
      <c r="C475" t="s">
        <v>599</v>
      </c>
      <c r="D475" t="s">
        <v>600</v>
      </c>
      <c r="E475" t="s">
        <v>601</v>
      </c>
      <c r="F475" s="2">
        <v>38160</v>
      </c>
      <c r="G475" s="10">
        <f t="shared" si="7"/>
        <v>2004</v>
      </c>
      <c r="I475" t="s">
        <v>2544</v>
      </c>
      <c r="J475">
        <v>13.31</v>
      </c>
      <c r="K475" t="s">
        <v>1457</v>
      </c>
      <c r="L475">
        <v>143</v>
      </c>
      <c r="M475" t="s">
        <v>1458</v>
      </c>
      <c r="O475" t="s">
        <v>1492</v>
      </c>
      <c r="P475" t="s">
        <v>582</v>
      </c>
      <c r="Q475" t="s">
        <v>603</v>
      </c>
      <c r="R475">
        <v>0.064</v>
      </c>
      <c r="S475" t="s">
        <v>1464</v>
      </c>
      <c r="X475">
        <v>0.064</v>
      </c>
      <c r="Y475" t="s">
        <v>1464</v>
      </c>
      <c r="AA475" t="s">
        <v>1465</v>
      </c>
    </row>
    <row r="476" spans="1:27" ht="14.25">
      <c r="A476" s="1" t="s">
        <v>597</v>
      </c>
      <c r="B476" t="s">
        <v>598</v>
      </c>
      <c r="C476" t="s">
        <v>599</v>
      </c>
      <c r="D476" t="s">
        <v>600</v>
      </c>
      <c r="E476" t="s">
        <v>601</v>
      </c>
      <c r="F476" s="2">
        <v>38160</v>
      </c>
      <c r="G476" s="10">
        <f t="shared" si="7"/>
        <v>2004</v>
      </c>
      <c r="I476" t="s">
        <v>2545</v>
      </c>
      <c r="J476">
        <v>13.31</v>
      </c>
      <c r="K476" t="s">
        <v>1457</v>
      </c>
      <c r="L476">
        <v>6.8</v>
      </c>
      <c r="M476" t="s">
        <v>1458</v>
      </c>
      <c r="O476" t="s">
        <v>1492</v>
      </c>
      <c r="P476" t="s">
        <v>582</v>
      </c>
      <c r="Q476" t="s">
        <v>603</v>
      </c>
      <c r="R476">
        <v>0.147</v>
      </c>
      <c r="S476" t="s">
        <v>1464</v>
      </c>
      <c r="X476">
        <v>0.147</v>
      </c>
      <c r="Y476" t="s">
        <v>1464</v>
      </c>
      <c r="AA476" t="s">
        <v>1465</v>
      </c>
    </row>
    <row r="477" spans="1:27" ht="14.25">
      <c r="A477" s="1" t="s">
        <v>2547</v>
      </c>
      <c r="B477" t="s">
        <v>2548</v>
      </c>
      <c r="C477" t="s">
        <v>2549</v>
      </c>
      <c r="D477" t="s">
        <v>808</v>
      </c>
      <c r="E477" t="s">
        <v>1320</v>
      </c>
      <c r="F477" s="2">
        <v>38190</v>
      </c>
      <c r="G477" s="10">
        <f t="shared" si="7"/>
        <v>2004</v>
      </c>
      <c r="H477" t="s">
        <v>2550</v>
      </c>
      <c r="I477" t="s">
        <v>2134</v>
      </c>
      <c r="J477">
        <v>13.31</v>
      </c>
      <c r="K477" t="s">
        <v>1457</v>
      </c>
      <c r="L477">
        <v>22</v>
      </c>
      <c r="M477" t="s">
        <v>1458</v>
      </c>
      <c r="N477" t="s">
        <v>2551</v>
      </c>
      <c r="O477" t="s">
        <v>1492</v>
      </c>
      <c r="P477" t="s">
        <v>582</v>
      </c>
      <c r="Q477" t="s">
        <v>650</v>
      </c>
      <c r="R477">
        <v>0.08</v>
      </c>
      <c r="S477" t="s">
        <v>1464</v>
      </c>
      <c r="X477">
        <v>0.08</v>
      </c>
      <c r="Y477" t="s">
        <v>1464</v>
      </c>
      <c r="AA477" t="s">
        <v>1465</v>
      </c>
    </row>
    <row r="478" spans="1:27" ht="14.25">
      <c r="A478" s="1" t="s">
        <v>933</v>
      </c>
      <c r="B478" t="s">
        <v>934</v>
      </c>
      <c r="C478" t="s">
        <v>935</v>
      </c>
      <c r="D478" t="s">
        <v>577</v>
      </c>
      <c r="E478" t="s">
        <v>578</v>
      </c>
      <c r="F478" s="2">
        <v>38183</v>
      </c>
      <c r="G478" s="10">
        <f t="shared" si="7"/>
        <v>2004</v>
      </c>
      <c r="H478" t="s">
        <v>936</v>
      </c>
      <c r="I478" t="s">
        <v>2546</v>
      </c>
      <c r="J478">
        <v>13.31</v>
      </c>
      <c r="K478" t="s">
        <v>1457</v>
      </c>
      <c r="L478">
        <v>40</v>
      </c>
      <c r="M478" t="s">
        <v>1458</v>
      </c>
      <c r="N478" t="s">
        <v>938</v>
      </c>
      <c r="O478" t="s">
        <v>1460</v>
      </c>
      <c r="P478" t="s">
        <v>1461</v>
      </c>
      <c r="Q478" t="s">
        <v>2720</v>
      </c>
      <c r="R478">
        <v>0.04</v>
      </c>
      <c r="S478" t="s">
        <v>1464</v>
      </c>
      <c r="T478" t="s">
        <v>940</v>
      </c>
      <c r="X478">
        <v>0.04</v>
      </c>
      <c r="Y478" t="s">
        <v>1464</v>
      </c>
      <c r="AA478" t="s">
        <v>1465</v>
      </c>
    </row>
    <row r="479" spans="1:27" ht="14.25">
      <c r="A479" s="1" t="s">
        <v>2552</v>
      </c>
      <c r="B479" t="s">
        <v>767</v>
      </c>
      <c r="C479" t="s">
        <v>2553</v>
      </c>
      <c r="D479" t="s">
        <v>769</v>
      </c>
      <c r="E479" t="s">
        <v>770</v>
      </c>
      <c r="F479" s="2">
        <v>38226</v>
      </c>
      <c r="G479" s="10">
        <f t="shared" si="7"/>
        <v>2004</v>
      </c>
      <c r="H479" t="s">
        <v>2554</v>
      </c>
      <c r="I479" t="s">
        <v>2555</v>
      </c>
      <c r="J479">
        <v>13.31</v>
      </c>
      <c r="K479" t="s">
        <v>1457</v>
      </c>
      <c r="L479">
        <v>46.2</v>
      </c>
      <c r="M479" t="s">
        <v>1458</v>
      </c>
      <c r="N479" t="s">
        <v>2556</v>
      </c>
      <c r="O479" t="s">
        <v>1492</v>
      </c>
      <c r="P479" t="s">
        <v>1461</v>
      </c>
      <c r="Q479" t="s">
        <v>3036</v>
      </c>
      <c r="R479">
        <v>1.67</v>
      </c>
      <c r="S479" t="s">
        <v>1503</v>
      </c>
      <c r="T479" t="s">
        <v>3037</v>
      </c>
      <c r="X479">
        <v>0.036</v>
      </c>
      <c r="Y479" t="s">
        <v>1464</v>
      </c>
      <c r="AA479" t="s">
        <v>3038</v>
      </c>
    </row>
    <row r="480" spans="1:27" ht="14.25">
      <c r="A480" s="1" t="s">
        <v>2559</v>
      </c>
      <c r="B480" t="s">
        <v>2560</v>
      </c>
      <c r="C480" t="s">
        <v>2561</v>
      </c>
      <c r="D480" t="s">
        <v>769</v>
      </c>
      <c r="E480" t="s">
        <v>770</v>
      </c>
      <c r="F480" s="2">
        <v>38273</v>
      </c>
      <c r="G480" s="10">
        <f t="shared" si="7"/>
        <v>2004</v>
      </c>
      <c r="H480" t="s">
        <v>2049</v>
      </c>
      <c r="I480" t="s">
        <v>2562</v>
      </c>
      <c r="J480">
        <v>13.31</v>
      </c>
      <c r="K480" t="s">
        <v>1457</v>
      </c>
      <c r="L480">
        <v>97.1</v>
      </c>
      <c r="M480" t="s">
        <v>1458</v>
      </c>
      <c r="O480" t="s">
        <v>1492</v>
      </c>
      <c r="P480" t="s">
        <v>1461</v>
      </c>
      <c r="Q480" t="s">
        <v>3039</v>
      </c>
      <c r="R480">
        <v>13.7</v>
      </c>
      <c r="S480" t="s">
        <v>1503</v>
      </c>
      <c r="X480">
        <v>0.141</v>
      </c>
      <c r="Y480" t="s">
        <v>1464</v>
      </c>
      <c r="Z480" t="s">
        <v>566</v>
      </c>
      <c r="AA480" t="s">
        <v>3040</v>
      </c>
    </row>
    <row r="481" spans="1:27" ht="14.25">
      <c r="A481" s="1" t="s">
        <v>2559</v>
      </c>
      <c r="B481" t="s">
        <v>2560</v>
      </c>
      <c r="C481" t="s">
        <v>2561</v>
      </c>
      <c r="D481" t="s">
        <v>769</v>
      </c>
      <c r="E481" t="s">
        <v>770</v>
      </c>
      <c r="F481" s="2">
        <v>38273</v>
      </c>
      <c r="G481" s="10">
        <f t="shared" si="7"/>
        <v>2004</v>
      </c>
      <c r="H481" t="s">
        <v>2049</v>
      </c>
      <c r="I481" t="s">
        <v>2564</v>
      </c>
      <c r="J481">
        <v>13.31</v>
      </c>
      <c r="K481" t="s">
        <v>1457</v>
      </c>
      <c r="L481">
        <v>10</v>
      </c>
      <c r="M481" t="s">
        <v>1458</v>
      </c>
      <c r="N481" t="s">
        <v>2565</v>
      </c>
      <c r="O481" t="s">
        <v>1492</v>
      </c>
      <c r="P481" t="s">
        <v>1461</v>
      </c>
      <c r="Q481" t="s">
        <v>2566</v>
      </c>
      <c r="R481">
        <v>0.1</v>
      </c>
      <c r="S481" t="s">
        <v>3041</v>
      </c>
      <c r="U481">
        <v>0.36</v>
      </c>
      <c r="V481" t="s">
        <v>1503</v>
      </c>
      <c r="X481">
        <v>0.1</v>
      </c>
      <c r="Y481" t="s">
        <v>3041</v>
      </c>
      <c r="AA481" t="s">
        <v>1465</v>
      </c>
    </row>
    <row r="482" spans="1:27" ht="14.25">
      <c r="A482" s="1" t="s">
        <v>766</v>
      </c>
      <c r="B482" t="s">
        <v>767</v>
      </c>
      <c r="C482" t="s">
        <v>768</v>
      </c>
      <c r="D482" t="s">
        <v>769</v>
      </c>
      <c r="E482" t="s">
        <v>770</v>
      </c>
      <c r="F482" s="2">
        <v>38279</v>
      </c>
      <c r="G482" s="10">
        <f t="shared" si="7"/>
        <v>2004</v>
      </c>
      <c r="H482" t="s">
        <v>771</v>
      </c>
      <c r="I482" t="s">
        <v>2567</v>
      </c>
      <c r="J482">
        <v>13.31</v>
      </c>
      <c r="K482" t="s">
        <v>1457</v>
      </c>
      <c r="L482">
        <v>0.75</v>
      </c>
      <c r="M482" t="s">
        <v>1458</v>
      </c>
      <c r="N482" t="s">
        <v>2568</v>
      </c>
      <c r="O482" t="s">
        <v>1492</v>
      </c>
      <c r="P482" t="s">
        <v>1461</v>
      </c>
      <c r="Q482" t="s">
        <v>1457</v>
      </c>
      <c r="R482">
        <v>0.073</v>
      </c>
      <c r="S482" t="s">
        <v>1503</v>
      </c>
      <c r="X482">
        <f>R482/L482</f>
        <v>0.09733333333333333</v>
      </c>
      <c r="Y482" t="s">
        <v>3041</v>
      </c>
      <c r="Z482" t="s">
        <v>586</v>
      </c>
      <c r="AA482" t="s">
        <v>2569</v>
      </c>
    </row>
    <row r="483" spans="1:27" ht="14.25">
      <c r="A483" s="1" t="s">
        <v>2570</v>
      </c>
      <c r="B483" t="s">
        <v>2571</v>
      </c>
      <c r="C483" t="s">
        <v>2571</v>
      </c>
      <c r="D483" t="s">
        <v>1429</v>
      </c>
      <c r="E483" t="s">
        <v>1430</v>
      </c>
      <c r="F483" s="2">
        <v>38296</v>
      </c>
      <c r="G483" s="10">
        <f t="shared" si="7"/>
        <v>2004</v>
      </c>
      <c r="H483" t="s">
        <v>2572</v>
      </c>
      <c r="I483" t="s">
        <v>2573</v>
      </c>
      <c r="J483">
        <v>13.31</v>
      </c>
      <c r="K483" t="s">
        <v>1457</v>
      </c>
      <c r="L483">
        <v>8.8</v>
      </c>
      <c r="M483" t="s">
        <v>1458</v>
      </c>
      <c r="N483" t="s">
        <v>2574</v>
      </c>
      <c r="O483" t="s">
        <v>1492</v>
      </c>
      <c r="P483" t="s">
        <v>1461</v>
      </c>
      <c r="Q483" t="s">
        <v>3042</v>
      </c>
      <c r="R483">
        <v>0.5</v>
      </c>
      <c r="S483" t="s">
        <v>2576</v>
      </c>
      <c r="T483" t="s">
        <v>2577</v>
      </c>
      <c r="U483">
        <v>3.81</v>
      </c>
      <c r="V483" t="s">
        <v>1463</v>
      </c>
      <c r="W483" t="s">
        <v>3043</v>
      </c>
      <c r="AA483" t="s">
        <v>3044</v>
      </c>
    </row>
    <row r="484" spans="1:27" ht="14.25">
      <c r="A484" s="1" t="s">
        <v>3045</v>
      </c>
      <c r="B484" t="s">
        <v>3046</v>
      </c>
      <c r="C484" t="s">
        <v>3046</v>
      </c>
      <c r="D484" t="s">
        <v>1229</v>
      </c>
      <c r="E484" t="s">
        <v>1230</v>
      </c>
      <c r="F484" s="2">
        <v>38313</v>
      </c>
      <c r="G484" s="10">
        <f t="shared" si="7"/>
        <v>2004</v>
      </c>
      <c r="H484" t="s">
        <v>2333</v>
      </c>
      <c r="I484" t="s">
        <v>3047</v>
      </c>
      <c r="J484">
        <v>13.31</v>
      </c>
      <c r="K484" t="s">
        <v>1457</v>
      </c>
      <c r="L484">
        <v>24.5</v>
      </c>
      <c r="M484" t="s">
        <v>1526</v>
      </c>
      <c r="N484" t="s">
        <v>3048</v>
      </c>
      <c r="O484" t="s">
        <v>1492</v>
      </c>
      <c r="P484" t="s">
        <v>1461</v>
      </c>
      <c r="Q484" t="s">
        <v>650</v>
      </c>
      <c r="R484">
        <v>0.35</v>
      </c>
      <c r="S484" t="s">
        <v>1464</v>
      </c>
      <c r="X484">
        <v>0.35</v>
      </c>
      <c r="Y484" t="s">
        <v>1464</v>
      </c>
      <c r="AA484" t="s">
        <v>1465</v>
      </c>
    </row>
    <row r="485" spans="1:27" ht="14.25">
      <c r="A485" s="1" t="s">
        <v>2580</v>
      </c>
      <c r="B485" t="s">
        <v>2581</v>
      </c>
      <c r="C485" t="s">
        <v>2582</v>
      </c>
      <c r="D485" t="s">
        <v>614</v>
      </c>
      <c r="E485" t="s">
        <v>615</v>
      </c>
      <c r="F485" s="2">
        <v>38322</v>
      </c>
      <c r="G485" s="10">
        <f t="shared" si="7"/>
        <v>2004</v>
      </c>
      <c r="H485" t="s">
        <v>2583</v>
      </c>
      <c r="I485" t="s">
        <v>1204</v>
      </c>
      <c r="J485">
        <v>13.31</v>
      </c>
      <c r="K485" t="s">
        <v>1457</v>
      </c>
      <c r="L485">
        <v>38</v>
      </c>
      <c r="M485" t="s">
        <v>1458</v>
      </c>
      <c r="O485" t="s">
        <v>1492</v>
      </c>
      <c r="P485" t="s">
        <v>582</v>
      </c>
      <c r="Q485" t="s">
        <v>650</v>
      </c>
      <c r="R485">
        <v>0.37</v>
      </c>
      <c r="S485" t="s">
        <v>1464</v>
      </c>
      <c r="T485" t="s">
        <v>2584</v>
      </c>
      <c r="X485">
        <v>0.37</v>
      </c>
      <c r="Y485" t="s">
        <v>1464</v>
      </c>
      <c r="AA485" t="s">
        <v>1465</v>
      </c>
    </row>
    <row r="486" spans="1:27" ht="14.25">
      <c r="A486" s="1" t="s">
        <v>2585</v>
      </c>
      <c r="B486" t="s">
        <v>2586</v>
      </c>
      <c r="C486" t="s">
        <v>2587</v>
      </c>
      <c r="D486" t="s">
        <v>909</v>
      </c>
      <c r="E486" t="s">
        <v>591</v>
      </c>
      <c r="F486" s="2">
        <v>38349</v>
      </c>
      <c r="G486" s="10">
        <f t="shared" si="7"/>
        <v>2004</v>
      </c>
      <c r="H486" t="s">
        <v>2588</v>
      </c>
      <c r="I486" t="s">
        <v>2589</v>
      </c>
      <c r="J486">
        <v>13.31</v>
      </c>
      <c r="K486" t="s">
        <v>1457</v>
      </c>
      <c r="L486">
        <v>30.6</v>
      </c>
      <c r="M486" t="s">
        <v>1458</v>
      </c>
      <c r="N486" t="s">
        <v>2590</v>
      </c>
      <c r="O486" t="s">
        <v>1492</v>
      </c>
      <c r="P486" t="s">
        <v>1468</v>
      </c>
      <c r="R486">
        <v>1.07</v>
      </c>
      <c r="S486" t="s">
        <v>1503</v>
      </c>
      <c r="T486" t="s">
        <v>2591</v>
      </c>
      <c r="U486">
        <v>1.6</v>
      </c>
      <c r="V486" t="s">
        <v>2480</v>
      </c>
      <c r="W486" t="s">
        <v>2591</v>
      </c>
      <c r="X486">
        <v>0.035</v>
      </c>
      <c r="Y486" t="s">
        <v>1464</v>
      </c>
      <c r="AA486" t="s">
        <v>952</v>
      </c>
    </row>
    <row r="487" spans="1:27" ht="14.25">
      <c r="A487" s="1" t="s">
        <v>635</v>
      </c>
      <c r="B487" t="s">
        <v>636</v>
      </c>
      <c r="C487" t="s">
        <v>637</v>
      </c>
      <c r="D487" t="s">
        <v>638</v>
      </c>
      <c r="E487" t="s">
        <v>639</v>
      </c>
      <c r="F487" s="2">
        <v>38462</v>
      </c>
      <c r="G487" s="10">
        <f t="shared" si="7"/>
        <v>2005</v>
      </c>
      <c r="H487" t="s">
        <v>640</v>
      </c>
      <c r="I487" t="s">
        <v>2593</v>
      </c>
      <c r="J487">
        <v>13.31</v>
      </c>
      <c r="K487" t="s">
        <v>1457</v>
      </c>
      <c r="L487">
        <v>13</v>
      </c>
      <c r="M487" t="s">
        <v>1458</v>
      </c>
      <c r="N487" t="s">
        <v>2594</v>
      </c>
      <c r="O487" t="s">
        <v>1492</v>
      </c>
      <c r="P487" t="s">
        <v>1461</v>
      </c>
      <c r="Q487" t="s">
        <v>1515</v>
      </c>
      <c r="R487">
        <v>0.1</v>
      </c>
      <c r="S487" t="s">
        <v>1464</v>
      </c>
      <c r="T487" t="s">
        <v>2595</v>
      </c>
      <c r="U487">
        <v>0.455</v>
      </c>
      <c r="V487" t="s">
        <v>1503</v>
      </c>
      <c r="W487" t="s">
        <v>2596</v>
      </c>
      <c r="X487">
        <v>0.1</v>
      </c>
      <c r="Y487" t="s">
        <v>1464</v>
      </c>
      <c r="AA487" t="s">
        <v>1465</v>
      </c>
    </row>
    <row r="488" spans="1:27" ht="14.25">
      <c r="A488" s="1" t="s">
        <v>667</v>
      </c>
      <c r="B488" t="s">
        <v>668</v>
      </c>
      <c r="C488" t="s">
        <v>669</v>
      </c>
      <c r="D488" t="s">
        <v>1510</v>
      </c>
      <c r="E488" t="s">
        <v>1511</v>
      </c>
      <c r="F488" s="2">
        <v>38509</v>
      </c>
      <c r="G488" s="10">
        <f t="shared" si="7"/>
        <v>2005</v>
      </c>
      <c r="H488" t="s">
        <v>670</v>
      </c>
      <c r="I488" t="s">
        <v>2597</v>
      </c>
      <c r="J488">
        <v>13.31</v>
      </c>
      <c r="L488">
        <v>19</v>
      </c>
      <c r="M488" t="s">
        <v>1458</v>
      </c>
      <c r="O488" t="s">
        <v>1492</v>
      </c>
      <c r="P488" t="s">
        <v>1461</v>
      </c>
      <c r="Q488" t="s">
        <v>3049</v>
      </c>
      <c r="R488">
        <v>1.81</v>
      </c>
      <c r="S488" t="s">
        <v>1503</v>
      </c>
      <c r="T488" t="s">
        <v>1517</v>
      </c>
      <c r="U488">
        <v>0.68</v>
      </c>
      <c r="V488" t="s">
        <v>1463</v>
      </c>
      <c r="W488" t="s">
        <v>2598</v>
      </c>
      <c r="X488">
        <v>0.095</v>
      </c>
      <c r="Y488" t="s">
        <v>1464</v>
      </c>
      <c r="Z488" t="s">
        <v>685</v>
      </c>
      <c r="AA488" t="s">
        <v>2599</v>
      </c>
    </row>
    <row r="489" spans="1:27" ht="14.25">
      <c r="A489" s="1" t="s">
        <v>2600</v>
      </c>
      <c r="B489" t="s">
        <v>2601</v>
      </c>
      <c r="C489" t="s">
        <v>2602</v>
      </c>
      <c r="D489" t="s">
        <v>1510</v>
      </c>
      <c r="E489" t="s">
        <v>1511</v>
      </c>
      <c r="F489" s="2">
        <v>38516</v>
      </c>
      <c r="G489" s="10">
        <f t="shared" si="7"/>
        <v>2005</v>
      </c>
      <c r="H489" t="s">
        <v>2603</v>
      </c>
      <c r="I489" t="s">
        <v>2604</v>
      </c>
      <c r="J489">
        <v>13.31</v>
      </c>
      <c r="K489" t="s">
        <v>1457</v>
      </c>
      <c r="L489">
        <v>66.5</v>
      </c>
      <c r="M489" t="s">
        <v>1458</v>
      </c>
      <c r="N489" t="s">
        <v>2605</v>
      </c>
      <c r="O489" t="s">
        <v>1492</v>
      </c>
      <c r="P489" t="s">
        <v>1461</v>
      </c>
      <c r="Q489" t="s">
        <v>2606</v>
      </c>
      <c r="R489">
        <v>7.82</v>
      </c>
      <c r="S489" t="s">
        <v>1503</v>
      </c>
      <c r="T489" t="s">
        <v>1517</v>
      </c>
      <c r="X489">
        <v>0.118</v>
      </c>
      <c r="Y489" t="s">
        <v>1464</v>
      </c>
      <c r="Z489" t="s">
        <v>984</v>
      </c>
      <c r="AA489" t="s">
        <v>1465</v>
      </c>
    </row>
    <row r="490" spans="1:27" ht="14.25">
      <c r="A490" s="1" t="s">
        <v>1409</v>
      </c>
      <c r="B490" t="s">
        <v>1410</v>
      </c>
      <c r="C490" t="s">
        <v>1411</v>
      </c>
      <c r="D490" t="s">
        <v>1510</v>
      </c>
      <c r="E490" t="s">
        <v>1511</v>
      </c>
      <c r="F490" s="2">
        <v>38560</v>
      </c>
      <c r="G490" s="10">
        <f t="shared" si="7"/>
        <v>2005</v>
      </c>
      <c r="H490" t="s">
        <v>1412</v>
      </c>
      <c r="I490" t="s">
        <v>2607</v>
      </c>
      <c r="J490">
        <v>13.31</v>
      </c>
      <c r="L490">
        <v>90</v>
      </c>
      <c r="M490" t="s">
        <v>1435</v>
      </c>
      <c r="O490" t="s">
        <v>1492</v>
      </c>
      <c r="P490" t="s">
        <v>1479</v>
      </c>
      <c r="Q490" t="s">
        <v>3050</v>
      </c>
      <c r="R490">
        <v>0.009</v>
      </c>
      <c r="S490" t="s">
        <v>1464</v>
      </c>
      <c r="X490">
        <v>0.009</v>
      </c>
      <c r="Y490" t="s">
        <v>1464</v>
      </c>
      <c r="Z490" t="s">
        <v>1836</v>
      </c>
      <c r="AA490" t="s">
        <v>1465</v>
      </c>
    </row>
    <row r="491" spans="1:27" ht="14.25">
      <c r="A491" s="1" t="s">
        <v>2609</v>
      </c>
      <c r="B491" t="s">
        <v>2610</v>
      </c>
      <c r="C491" t="s">
        <v>2611</v>
      </c>
      <c r="D491" t="s">
        <v>2155</v>
      </c>
      <c r="E491" t="s">
        <v>2612</v>
      </c>
      <c r="F491" s="2">
        <v>38576</v>
      </c>
      <c r="G491" s="10">
        <f t="shared" si="7"/>
        <v>2005</v>
      </c>
      <c r="H491" t="s">
        <v>2613</v>
      </c>
      <c r="I491" t="s">
        <v>2614</v>
      </c>
      <c r="J491">
        <v>13.31</v>
      </c>
      <c r="K491" t="s">
        <v>1457</v>
      </c>
      <c r="N491" t="s">
        <v>2615</v>
      </c>
      <c r="O491" t="s">
        <v>1492</v>
      </c>
      <c r="P491" t="s">
        <v>582</v>
      </c>
      <c r="Q491" t="s">
        <v>3051</v>
      </c>
      <c r="R491">
        <v>0.012</v>
      </c>
      <c r="S491" t="s">
        <v>1464</v>
      </c>
      <c r="U491">
        <v>9</v>
      </c>
      <c r="V491" t="s">
        <v>1738</v>
      </c>
      <c r="X491">
        <v>0.012</v>
      </c>
      <c r="Y491" t="s">
        <v>1464</v>
      </c>
      <c r="AA491" t="s">
        <v>1465</v>
      </c>
    </row>
    <row r="492" spans="1:27" ht="14.25">
      <c r="A492" s="1" t="s">
        <v>2609</v>
      </c>
      <c r="B492" t="s">
        <v>2610</v>
      </c>
      <c r="C492" t="s">
        <v>2611</v>
      </c>
      <c r="D492" t="s">
        <v>2155</v>
      </c>
      <c r="E492" t="s">
        <v>2612</v>
      </c>
      <c r="F492" s="2">
        <v>38576</v>
      </c>
      <c r="G492" s="10">
        <f t="shared" si="7"/>
        <v>2005</v>
      </c>
      <c r="H492" t="s">
        <v>2613</v>
      </c>
      <c r="I492" t="s">
        <v>3052</v>
      </c>
      <c r="J492">
        <v>13.31</v>
      </c>
      <c r="K492" t="s">
        <v>1457</v>
      </c>
      <c r="N492" t="s">
        <v>3053</v>
      </c>
      <c r="O492" t="s">
        <v>1492</v>
      </c>
      <c r="P492" t="s">
        <v>582</v>
      </c>
      <c r="Q492" t="s">
        <v>956</v>
      </c>
      <c r="R492">
        <v>0.036</v>
      </c>
      <c r="S492" t="s">
        <v>1464</v>
      </c>
      <c r="T492" t="s">
        <v>1395</v>
      </c>
      <c r="X492">
        <v>0.036</v>
      </c>
      <c r="Y492" t="s">
        <v>1464</v>
      </c>
      <c r="AA492" t="s">
        <v>1465</v>
      </c>
    </row>
    <row r="493" spans="1:27" ht="14.25">
      <c r="A493" s="1" t="s">
        <v>2617</v>
      </c>
      <c r="B493" t="s">
        <v>2618</v>
      </c>
      <c r="C493" t="s">
        <v>2619</v>
      </c>
      <c r="D493" t="s">
        <v>926</v>
      </c>
      <c r="E493" t="s">
        <v>927</v>
      </c>
      <c r="F493" s="2">
        <v>38583</v>
      </c>
      <c r="G493" s="10">
        <f t="shared" si="7"/>
        <v>2005</v>
      </c>
      <c r="H493" t="s">
        <v>2620</v>
      </c>
      <c r="I493" t="s">
        <v>2621</v>
      </c>
      <c r="J493">
        <v>13.31</v>
      </c>
      <c r="K493" t="s">
        <v>1457</v>
      </c>
      <c r="L493">
        <v>34</v>
      </c>
      <c r="M493" t="s">
        <v>1458</v>
      </c>
      <c r="O493" t="s">
        <v>1492</v>
      </c>
      <c r="P493" t="s">
        <v>1461</v>
      </c>
      <c r="Q493" t="s">
        <v>3054</v>
      </c>
      <c r="R493">
        <v>0.095</v>
      </c>
      <c r="S493" t="s">
        <v>1464</v>
      </c>
      <c r="X493">
        <v>0.095</v>
      </c>
      <c r="Y493" t="s">
        <v>1464</v>
      </c>
      <c r="Z493" t="s">
        <v>2622</v>
      </c>
      <c r="AA493" t="s">
        <v>3055</v>
      </c>
    </row>
    <row r="494" spans="1:27" ht="14.25">
      <c r="A494" s="1" t="s">
        <v>2617</v>
      </c>
      <c r="B494" t="s">
        <v>2618</v>
      </c>
      <c r="C494" t="s">
        <v>2619</v>
      </c>
      <c r="D494" t="s">
        <v>926</v>
      </c>
      <c r="E494" t="s">
        <v>927</v>
      </c>
      <c r="F494" s="2">
        <v>38583</v>
      </c>
      <c r="G494" s="10">
        <f t="shared" si="7"/>
        <v>2005</v>
      </c>
      <c r="H494" t="s">
        <v>2620</v>
      </c>
      <c r="I494" t="s">
        <v>2625</v>
      </c>
      <c r="J494">
        <v>13.31</v>
      </c>
      <c r="K494" t="s">
        <v>1457</v>
      </c>
      <c r="L494">
        <v>1.34</v>
      </c>
      <c r="M494" t="s">
        <v>1458</v>
      </c>
      <c r="O494" t="s">
        <v>1492</v>
      </c>
      <c r="P494" t="s">
        <v>1461</v>
      </c>
      <c r="Q494" t="s">
        <v>3056</v>
      </c>
      <c r="R494">
        <v>0.08</v>
      </c>
      <c r="S494" t="s">
        <v>1464</v>
      </c>
      <c r="X494">
        <v>0.08</v>
      </c>
      <c r="Y494" t="s">
        <v>1464</v>
      </c>
      <c r="Z494" t="s">
        <v>2622</v>
      </c>
      <c r="AA494" t="s">
        <v>3057</v>
      </c>
    </row>
    <row r="495" spans="1:27" ht="14.25">
      <c r="A495" s="1" t="s">
        <v>2626</v>
      </c>
      <c r="B495" t="s">
        <v>2627</v>
      </c>
      <c r="C495" t="s">
        <v>2627</v>
      </c>
      <c r="D495" t="s">
        <v>1299</v>
      </c>
      <c r="E495" t="s">
        <v>2628</v>
      </c>
      <c r="F495" s="2">
        <v>38622</v>
      </c>
      <c r="G495" s="10">
        <f t="shared" si="7"/>
        <v>2005</v>
      </c>
      <c r="I495" t="s">
        <v>2629</v>
      </c>
      <c r="J495">
        <v>13.31</v>
      </c>
      <c r="K495" t="s">
        <v>1457</v>
      </c>
      <c r="L495">
        <v>97</v>
      </c>
      <c r="M495" t="s">
        <v>1458</v>
      </c>
      <c r="N495" t="s">
        <v>2630</v>
      </c>
      <c r="O495" t="s">
        <v>1492</v>
      </c>
      <c r="P495" t="s">
        <v>1461</v>
      </c>
      <c r="Q495" t="s">
        <v>2631</v>
      </c>
      <c r="R495">
        <v>9</v>
      </c>
      <c r="S495" t="s">
        <v>1304</v>
      </c>
      <c r="T495" t="s">
        <v>2632</v>
      </c>
      <c r="AA495" t="s">
        <v>1465</v>
      </c>
    </row>
    <row r="496" spans="1:27" ht="14.25">
      <c r="A496" s="1" t="s">
        <v>2633</v>
      </c>
      <c r="B496" t="s">
        <v>2610</v>
      </c>
      <c r="C496" t="s">
        <v>2611</v>
      </c>
      <c r="D496" t="s">
        <v>2155</v>
      </c>
      <c r="E496" t="s">
        <v>2612</v>
      </c>
      <c r="F496" s="2">
        <v>38786</v>
      </c>
      <c r="G496" s="10">
        <f t="shared" si="7"/>
        <v>2006</v>
      </c>
      <c r="H496" t="s">
        <v>2613</v>
      </c>
      <c r="I496" t="s">
        <v>2634</v>
      </c>
      <c r="J496">
        <v>13.31</v>
      </c>
      <c r="K496" t="s">
        <v>1457</v>
      </c>
      <c r="N496" t="s">
        <v>2635</v>
      </c>
      <c r="O496" t="s">
        <v>1460</v>
      </c>
      <c r="P496" t="s">
        <v>1479</v>
      </c>
      <c r="Q496" t="s">
        <v>2721</v>
      </c>
      <c r="R496">
        <v>17</v>
      </c>
      <c r="S496" t="s">
        <v>1738</v>
      </c>
      <c r="T496" t="s">
        <v>1395</v>
      </c>
      <c r="AA496" t="s">
        <v>2722</v>
      </c>
    </row>
    <row r="497" spans="1:27" ht="14.25">
      <c r="A497" s="1" t="s">
        <v>2633</v>
      </c>
      <c r="B497" t="s">
        <v>2610</v>
      </c>
      <c r="C497" t="s">
        <v>2611</v>
      </c>
      <c r="D497" t="s">
        <v>2155</v>
      </c>
      <c r="E497" t="s">
        <v>2612</v>
      </c>
      <c r="F497" s="2">
        <v>38786</v>
      </c>
      <c r="G497" s="10">
        <f t="shared" si="7"/>
        <v>2006</v>
      </c>
      <c r="H497" t="s">
        <v>2613</v>
      </c>
      <c r="I497" t="s">
        <v>2634</v>
      </c>
      <c r="J497">
        <v>13.31</v>
      </c>
      <c r="K497" t="s">
        <v>1457</v>
      </c>
      <c r="N497" t="s">
        <v>2635</v>
      </c>
      <c r="O497" t="s">
        <v>1492</v>
      </c>
      <c r="P497" t="s">
        <v>1479</v>
      </c>
      <c r="Q497" t="s">
        <v>3058</v>
      </c>
      <c r="R497">
        <v>17</v>
      </c>
      <c r="S497" t="s">
        <v>1738</v>
      </c>
      <c r="T497" t="s">
        <v>1395</v>
      </c>
      <c r="AA497" t="s">
        <v>2722</v>
      </c>
    </row>
    <row r="498" spans="1:27" ht="14.25">
      <c r="A498" s="1" t="s">
        <v>2637</v>
      </c>
      <c r="B498" t="s">
        <v>2638</v>
      </c>
      <c r="C498" t="s">
        <v>2638</v>
      </c>
      <c r="D498" t="s">
        <v>1299</v>
      </c>
      <c r="E498" t="s">
        <v>2639</v>
      </c>
      <c r="F498" s="2">
        <v>38853</v>
      </c>
      <c r="G498" s="10">
        <f t="shared" si="7"/>
        <v>2006</v>
      </c>
      <c r="I498" t="s">
        <v>2640</v>
      </c>
      <c r="J498">
        <v>13.31</v>
      </c>
      <c r="K498" t="s">
        <v>1457</v>
      </c>
      <c r="L498">
        <v>25</v>
      </c>
      <c r="M498" t="s">
        <v>2641</v>
      </c>
      <c r="N498" t="s">
        <v>2642</v>
      </c>
      <c r="O498" t="s">
        <v>1492</v>
      </c>
      <c r="P498" t="s">
        <v>582</v>
      </c>
      <c r="Q498" t="s">
        <v>2643</v>
      </c>
      <c r="R498">
        <v>9</v>
      </c>
      <c r="S498" t="s">
        <v>2644</v>
      </c>
      <c r="T498" t="s">
        <v>2645</v>
      </c>
      <c r="AA498" t="s">
        <v>1465</v>
      </c>
    </row>
    <row r="499" spans="1:27" ht="14.25">
      <c r="A499" s="1" t="s">
        <v>2646</v>
      </c>
      <c r="B499" t="s">
        <v>2647</v>
      </c>
      <c r="C499" t="s">
        <v>2648</v>
      </c>
      <c r="D499" t="s">
        <v>1429</v>
      </c>
      <c r="E499" t="s">
        <v>1430</v>
      </c>
      <c r="F499" s="2">
        <v>38853</v>
      </c>
      <c r="G499" s="10">
        <f t="shared" si="7"/>
        <v>2006</v>
      </c>
      <c r="H499" t="s">
        <v>2649</v>
      </c>
      <c r="I499" t="s">
        <v>2650</v>
      </c>
      <c r="J499">
        <v>13.31</v>
      </c>
      <c r="K499" t="s">
        <v>1457</v>
      </c>
      <c r="L499">
        <v>3.85</v>
      </c>
      <c r="M499" t="s">
        <v>1458</v>
      </c>
      <c r="N499" t="s">
        <v>2651</v>
      </c>
      <c r="O499" t="s">
        <v>1492</v>
      </c>
      <c r="P499" t="s">
        <v>1461</v>
      </c>
      <c r="Q499" t="s">
        <v>1134</v>
      </c>
      <c r="R499">
        <v>0.101</v>
      </c>
      <c r="S499" t="s">
        <v>1464</v>
      </c>
      <c r="U499">
        <v>1.69</v>
      </c>
      <c r="V499" t="s">
        <v>1463</v>
      </c>
      <c r="X499">
        <v>0.101</v>
      </c>
      <c r="Y499" t="s">
        <v>1464</v>
      </c>
      <c r="AA499" t="s">
        <v>1465</v>
      </c>
    </row>
    <row r="500" spans="1:28" ht="14.25">
      <c r="A500" s="1" t="s">
        <v>2652</v>
      </c>
      <c r="B500" t="s">
        <v>2653</v>
      </c>
      <c r="C500" t="s">
        <v>2654</v>
      </c>
      <c r="D500" t="s">
        <v>1429</v>
      </c>
      <c r="E500" t="s">
        <v>1430</v>
      </c>
      <c r="F500" s="2">
        <v>39086</v>
      </c>
      <c r="G500" s="10">
        <f t="shared" si="7"/>
        <v>2007</v>
      </c>
      <c r="H500" t="s">
        <v>2655</v>
      </c>
      <c r="I500" t="s">
        <v>2656</v>
      </c>
      <c r="J500">
        <v>13.31</v>
      </c>
      <c r="K500" t="s">
        <v>1457</v>
      </c>
      <c r="L500">
        <v>35.4</v>
      </c>
      <c r="M500" t="s">
        <v>1458</v>
      </c>
      <c r="N500" t="s">
        <v>2657</v>
      </c>
      <c r="O500" t="s">
        <v>1492</v>
      </c>
      <c r="P500" t="s">
        <v>1479</v>
      </c>
      <c r="Q500" t="s">
        <v>3059</v>
      </c>
      <c r="R500">
        <v>0.035</v>
      </c>
      <c r="S500" t="s">
        <v>1464</v>
      </c>
      <c r="U500">
        <v>29</v>
      </c>
      <c r="V500" t="s">
        <v>1738</v>
      </c>
      <c r="W500" t="s">
        <v>2659</v>
      </c>
      <c r="X500">
        <v>0.035</v>
      </c>
      <c r="Y500" t="s">
        <v>1464</v>
      </c>
      <c r="AA500" t="s">
        <v>3060</v>
      </c>
      <c r="AB500" t="s">
        <v>3061</v>
      </c>
    </row>
    <row r="501" spans="1:27" ht="14.25">
      <c r="A501" s="1" t="s">
        <v>3062</v>
      </c>
      <c r="B501" t="s">
        <v>3063</v>
      </c>
      <c r="D501" t="s">
        <v>1419</v>
      </c>
      <c r="E501" t="s">
        <v>1444</v>
      </c>
      <c r="F501" s="2">
        <v>39088</v>
      </c>
      <c r="G501" s="10">
        <f t="shared" si="7"/>
        <v>2007</v>
      </c>
      <c r="I501" t="s">
        <v>2839</v>
      </c>
      <c r="J501">
        <v>13.31</v>
      </c>
      <c r="K501" t="s">
        <v>1457</v>
      </c>
      <c r="L501">
        <v>5.4</v>
      </c>
      <c r="M501" t="s">
        <v>1458</v>
      </c>
      <c r="N501" t="s">
        <v>3064</v>
      </c>
      <c r="O501" t="s">
        <v>1492</v>
      </c>
      <c r="P501" t="s">
        <v>582</v>
      </c>
      <c r="Q501" t="s">
        <v>3065</v>
      </c>
      <c r="R501">
        <v>18</v>
      </c>
      <c r="S501" t="s">
        <v>2821</v>
      </c>
      <c r="AA501" t="s">
        <v>1465</v>
      </c>
    </row>
    <row r="502" spans="1:27" ht="14.25">
      <c r="A502" s="1" t="s">
        <v>945</v>
      </c>
      <c r="B502" t="s">
        <v>946</v>
      </c>
      <c r="C502" t="s">
        <v>947</v>
      </c>
      <c r="D502" t="s">
        <v>909</v>
      </c>
      <c r="E502" t="s">
        <v>591</v>
      </c>
      <c r="F502" s="2">
        <v>39205</v>
      </c>
      <c r="G502" s="10">
        <f t="shared" si="7"/>
        <v>2007</v>
      </c>
      <c r="H502" t="s">
        <v>948</v>
      </c>
      <c r="I502" t="s">
        <v>1375</v>
      </c>
      <c r="J502">
        <v>13.31</v>
      </c>
      <c r="K502" t="s">
        <v>1457</v>
      </c>
      <c r="L502">
        <v>20.4</v>
      </c>
      <c r="M502" t="s">
        <v>1458</v>
      </c>
      <c r="N502" t="s">
        <v>2661</v>
      </c>
      <c r="O502" t="s">
        <v>1492</v>
      </c>
      <c r="P502" t="s">
        <v>1461</v>
      </c>
      <c r="Q502" t="s">
        <v>619</v>
      </c>
      <c r="R502">
        <v>0.72</v>
      </c>
      <c r="S502" t="s">
        <v>1503</v>
      </c>
      <c r="U502">
        <v>3.5</v>
      </c>
      <c r="V502" t="s">
        <v>1463</v>
      </c>
      <c r="X502">
        <v>0.035</v>
      </c>
      <c r="Y502" t="s">
        <v>1464</v>
      </c>
      <c r="AA502" t="s">
        <v>952</v>
      </c>
    </row>
    <row r="503" spans="1:27" ht="14.25">
      <c r="A503" s="1" t="s">
        <v>1764</v>
      </c>
      <c r="B503" t="s">
        <v>1765</v>
      </c>
      <c r="C503" t="s">
        <v>1766</v>
      </c>
      <c r="D503" t="s">
        <v>1229</v>
      </c>
      <c r="E503" t="s">
        <v>1230</v>
      </c>
      <c r="F503" s="2">
        <v>39245</v>
      </c>
      <c r="G503" s="10">
        <f t="shared" si="7"/>
        <v>2007</v>
      </c>
      <c r="H503" t="s">
        <v>1767</v>
      </c>
      <c r="I503" t="s">
        <v>1768</v>
      </c>
      <c r="J503">
        <v>13.31</v>
      </c>
      <c r="K503" t="s">
        <v>1457</v>
      </c>
      <c r="L503">
        <v>95</v>
      </c>
      <c r="M503" t="s">
        <v>1458</v>
      </c>
      <c r="O503" t="s">
        <v>1492</v>
      </c>
      <c r="P503" t="s">
        <v>1461</v>
      </c>
      <c r="Q503" t="s">
        <v>1515</v>
      </c>
      <c r="R503">
        <v>0.035</v>
      </c>
      <c r="S503" t="s">
        <v>1464</v>
      </c>
      <c r="U503">
        <v>3.33</v>
      </c>
      <c r="V503" t="s">
        <v>1503</v>
      </c>
      <c r="X503">
        <v>0.035</v>
      </c>
      <c r="Y503" t="s">
        <v>1464</v>
      </c>
      <c r="AA503" t="s">
        <v>1465</v>
      </c>
    </row>
    <row r="504" spans="1:27" ht="14.25">
      <c r="A504" s="1" t="s">
        <v>1764</v>
      </c>
      <c r="B504" t="s">
        <v>1765</v>
      </c>
      <c r="C504" t="s">
        <v>1766</v>
      </c>
      <c r="D504" t="s">
        <v>1229</v>
      </c>
      <c r="E504" t="s">
        <v>1230</v>
      </c>
      <c r="F504" s="2">
        <v>39245</v>
      </c>
      <c r="G504" s="10">
        <f t="shared" si="7"/>
        <v>2007</v>
      </c>
      <c r="H504" t="s">
        <v>1767</v>
      </c>
      <c r="I504" t="s">
        <v>2662</v>
      </c>
      <c r="J504">
        <v>13.31</v>
      </c>
      <c r="K504" t="s">
        <v>1457</v>
      </c>
      <c r="L504">
        <v>98.7</v>
      </c>
      <c r="M504" t="s">
        <v>1458</v>
      </c>
      <c r="O504" t="s">
        <v>1492</v>
      </c>
      <c r="P504" t="s">
        <v>582</v>
      </c>
      <c r="Q504" t="s">
        <v>583</v>
      </c>
      <c r="R504">
        <v>0.067</v>
      </c>
      <c r="S504" t="s">
        <v>1464</v>
      </c>
      <c r="U504">
        <v>6.6</v>
      </c>
      <c r="V504" t="s">
        <v>1503</v>
      </c>
      <c r="X504">
        <v>0.067</v>
      </c>
      <c r="Y504" t="s">
        <v>1464</v>
      </c>
      <c r="AA504" t="s">
        <v>1465</v>
      </c>
    </row>
    <row r="505" spans="1:27" ht="14.25">
      <c r="A505" s="1" t="s">
        <v>710</v>
      </c>
      <c r="B505" t="s">
        <v>711</v>
      </c>
      <c r="C505" t="s">
        <v>712</v>
      </c>
      <c r="D505" t="s">
        <v>713</v>
      </c>
      <c r="E505" t="s">
        <v>714</v>
      </c>
      <c r="F505" s="2">
        <v>39262</v>
      </c>
      <c r="G505" s="10">
        <f t="shared" si="7"/>
        <v>2007</v>
      </c>
      <c r="H505" t="s">
        <v>715</v>
      </c>
      <c r="I505" t="s">
        <v>2663</v>
      </c>
      <c r="J505">
        <v>13.31</v>
      </c>
      <c r="K505" t="s">
        <v>1457</v>
      </c>
      <c r="L505">
        <v>93.7</v>
      </c>
      <c r="M505" t="s">
        <v>1458</v>
      </c>
      <c r="N505" t="s">
        <v>2664</v>
      </c>
      <c r="O505" t="s">
        <v>1492</v>
      </c>
      <c r="P505" t="s">
        <v>582</v>
      </c>
      <c r="Q505" t="s">
        <v>3066</v>
      </c>
      <c r="R505">
        <v>0.04</v>
      </c>
      <c r="S505" t="s">
        <v>1464</v>
      </c>
      <c r="T505" t="s">
        <v>2665</v>
      </c>
      <c r="X505">
        <v>0.04</v>
      </c>
      <c r="Y505" t="s">
        <v>1464</v>
      </c>
      <c r="AA505" t="s">
        <v>1465</v>
      </c>
    </row>
    <row r="506" spans="1:27" ht="14.25">
      <c r="A506" s="1" t="s">
        <v>2666</v>
      </c>
      <c r="B506" t="s">
        <v>2667</v>
      </c>
      <c r="C506" t="s">
        <v>2667</v>
      </c>
      <c r="D506" t="s">
        <v>1229</v>
      </c>
      <c r="E506" t="s">
        <v>1230</v>
      </c>
      <c r="F506" s="2">
        <v>39311</v>
      </c>
      <c r="G506" s="10">
        <f t="shared" si="7"/>
        <v>2007</v>
      </c>
      <c r="H506" t="s">
        <v>2668</v>
      </c>
      <c r="I506" t="s">
        <v>2669</v>
      </c>
      <c r="J506">
        <v>13.31</v>
      </c>
      <c r="K506" t="s">
        <v>1457</v>
      </c>
      <c r="L506">
        <v>99</v>
      </c>
      <c r="M506" t="s">
        <v>1458</v>
      </c>
      <c r="N506" t="s">
        <v>2670</v>
      </c>
      <c r="O506" t="s">
        <v>1492</v>
      </c>
      <c r="P506" t="s">
        <v>1461</v>
      </c>
      <c r="Q506" t="s">
        <v>1515</v>
      </c>
      <c r="R506">
        <v>0.11</v>
      </c>
      <c r="S506" t="s">
        <v>1464</v>
      </c>
      <c r="U506">
        <v>10.89</v>
      </c>
      <c r="V506" t="s">
        <v>1503</v>
      </c>
      <c r="X506">
        <v>0.11</v>
      </c>
      <c r="Y506" t="s">
        <v>1464</v>
      </c>
      <c r="AA506" t="s">
        <v>1465</v>
      </c>
    </row>
    <row r="507" spans="1:27" ht="14.25">
      <c r="A507" s="1" t="s">
        <v>2666</v>
      </c>
      <c r="B507" t="s">
        <v>2667</v>
      </c>
      <c r="C507" t="s">
        <v>2667</v>
      </c>
      <c r="D507" t="s">
        <v>1229</v>
      </c>
      <c r="E507" t="s">
        <v>1230</v>
      </c>
      <c r="F507" s="2">
        <v>39311</v>
      </c>
      <c r="G507" s="10">
        <f t="shared" si="7"/>
        <v>2007</v>
      </c>
      <c r="H507" t="s">
        <v>2668</v>
      </c>
      <c r="I507" t="s">
        <v>2671</v>
      </c>
      <c r="J507">
        <v>13.31</v>
      </c>
      <c r="K507" t="s">
        <v>1457</v>
      </c>
      <c r="L507">
        <v>27.2</v>
      </c>
      <c r="M507" t="s">
        <v>1458</v>
      </c>
      <c r="N507" t="s">
        <v>2672</v>
      </c>
      <c r="O507" t="s">
        <v>1492</v>
      </c>
      <c r="P507" t="s">
        <v>1461</v>
      </c>
      <c r="Q507" t="s">
        <v>3067</v>
      </c>
      <c r="R507">
        <v>0.11</v>
      </c>
      <c r="S507" t="s">
        <v>1464</v>
      </c>
      <c r="U507">
        <v>2.99</v>
      </c>
      <c r="V507" t="s">
        <v>1503</v>
      </c>
      <c r="X507">
        <v>0.11</v>
      </c>
      <c r="Y507" t="s">
        <v>1464</v>
      </c>
      <c r="AA507" t="s">
        <v>1465</v>
      </c>
    </row>
    <row r="508" spans="1:27" ht="14.25">
      <c r="A508" s="1" t="s">
        <v>2666</v>
      </c>
      <c r="B508" t="s">
        <v>2667</v>
      </c>
      <c r="C508" t="s">
        <v>2667</v>
      </c>
      <c r="D508" t="s">
        <v>1229</v>
      </c>
      <c r="E508" t="s">
        <v>1230</v>
      </c>
      <c r="F508" s="2">
        <v>39311</v>
      </c>
      <c r="G508" s="10">
        <f t="shared" si="7"/>
        <v>2007</v>
      </c>
      <c r="H508" t="s">
        <v>2668</v>
      </c>
      <c r="I508" t="s">
        <v>2671</v>
      </c>
      <c r="J508">
        <v>13.31</v>
      </c>
      <c r="K508" t="s">
        <v>1457</v>
      </c>
      <c r="L508">
        <v>27.2</v>
      </c>
      <c r="M508" t="s">
        <v>1458</v>
      </c>
      <c r="N508" t="s">
        <v>2672</v>
      </c>
      <c r="O508" t="s">
        <v>1492</v>
      </c>
      <c r="P508" t="s">
        <v>1461</v>
      </c>
      <c r="Q508" t="s">
        <v>3068</v>
      </c>
      <c r="R508">
        <v>0.11</v>
      </c>
      <c r="S508" t="s">
        <v>1464</v>
      </c>
      <c r="U508">
        <v>2.99</v>
      </c>
      <c r="V508" t="s">
        <v>1503</v>
      </c>
      <c r="X508">
        <v>0.11</v>
      </c>
      <c r="Y508" t="s">
        <v>1464</v>
      </c>
      <c r="AA508" t="s">
        <v>1465</v>
      </c>
    </row>
    <row r="509" spans="1:27" ht="14.25">
      <c r="A509" s="1" t="s">
        <v>2666</v>
      </c>
      <c r="B509" t="s">
        <v>2667</v>
      </c>
      <c r="C509" t="s">
        <v>2667</v>
      </c>
      <c r="D509" t="s">
        <v>1229</v>
      </c>
      <c r="E509" t="s">
        <v>1230</v>
      </c>
      <c r="F509" s="2">
        <v>39311</v>
      </c>
      <c r="G509" s="10">
        <f t="shared" si="7"/>
        <v>2007</v>
      </c>
      <c r="H509" t="s">
        <v>2668</v>
      </c>
      <c r="I509" t="s">
        <v>2673</v>
      </c>
      <c r="J509">
        <v>13.31</v>
      </c>
      <c r="K509" t="s">
        <v>1457</v>
      </c>
      <c r="L509">
        <v>33.4</v>
      </c>
      <c r="M509" t="s">
        <v>2674</v>
      </c>
      <c r="N509" t="s">
        <v>2675</v>
      </c>
      <c r="O509" t="s">
        <v>1492</v>
      </c>
      <c r="P509" t="s">
        <v>1461</v>
      </c>
      <c r="Q509" t="s">
        <v>3069</v>
      </c>
      <c r="R509">
        <v>0.11</v>
      </c>
      <c r="S509" t="s">
        <v>1464</v>
      </c>
      <c r="U509">
        <v>3.68</v>
      </c>
      <c r="V509" t="s">
        <v>1503</v>
      </c>
      <c r="X509">
        <v>0.11</v>
      </c>
      <c r="Y509" t="s">
        <v>1464</v>
      </c>
      <c r="AA509" t="s">
        <v>1465</v>
      </c>
    </row>
    <row r="510" spans="1:27" ht="14.25">
      <c r="A510" s="1" t="s">
        <v>2666</v>
      </c>
      <c r="B510" t="s">
        <v>2667</v>
      </c>
      <c r="C510" t="s">
        <v>2667</v>
      </c>
      <c r="D510" t="s">
        <v>1229</v>
      </c>
      <c r="E510" t="s">
        <v>1230</v>
      </c>
      <c r="F510" s="2">
        <v>39311</v>
      </c>
      <c r="G510" s="10">
        <f t="shared" si="7"/>
        <v>2007</v>
      </c>
      <c r="H510" t="s">
        <v>2668</v>
      </c>
      <c r="I510" t="s">
        <v>2676</v>
      </c>
      <c r="J510">
        <v>13.31</v>
      </c>
      <c r="K510" t="s">
        <v>1457</v>
      </c>
      <c r="L510">
        <v>64.9</v>
      </c>
      <c r="M510" t="s">
        <v>2677</v>
      </c>
      <c r="N510" t="s">
        <v>2678</v>
      </c>
      <c r="O510" t="s">
        <v>1492</v>
      </c>
      <c r="P510" t="s">
        <v>1461</v>
      </c>
      <c r="Q510" t="s">
        <v>3070</v>
      </c>
      <c r="R510">
        <v>0.035</v>
      </c>
      <c r="S510" t="s">
        <v>1464</v>
      </c>
      <c r="U510">
        <v>2.27</v>
      </c>
      <c r="V510" t="s">
        <v>1503</v>
      </c>
      <c r="X510">
        <v>0.035</v>
      </c>
      <c r="Y510" t="s">
        <v>1464</v>
      </c>
      <c r="AA510" t="s">
        <v>1465</v>
      </c>
    </row>
    <row r="511" spans="1:27" ht="14.25">
      <c r="A511" s="1" t="s">
        <v>1776</v>
      </c>
      <c r="B511" t="s">
        <v>551</v>
      </c>
      <c r="C511" t="s">
        <v>551</v>
      </c>
      <c r="D511" t="s">
        <v>808</v>
      </c>
      <c r="E511" t="s">
        <v>1320</v>
      </c>
      <c r="F511" s="2">
        <v>35489</v>
      </c>
      <c r="G511" s="10">
        <f t="shared" si="7"/>
        <v>1997</v>
      </c>
      <c r="I511" t="s">
        <v>1777</v>
      </c>
      <c r="J511">
        <v>13.31</v>
      </c>
      <c r="K511" t="s">
        <v>1457</v>
      </c>
      <c r="L511">
        <v>50</v>
      </c>
      <c r="M511" t="s">
        <v>1458</v>
      </c>
      <c r="N511" t="s">
        <v>1778</v>
      </c>
      <c r="O511" t="s">
        <v>756</v>
      </c>
      <c r="P511" t="s">
        <v>1461</v>
      </c>
      <c r="Q511" t="s">
        <v>2513</v>
      </c>
      <c r="R511">
        <v>0.164</v>
      </c>
      <c r="S511" t="s">
        <v>1464</v>
      </c>
      <c r="U511">
        <v>0</v>
      </c>
      <c r="X511">
        <v>0.164</v>
      </c>
      <c r="Y511" t="s">
        <v>1464</v>
      </c>
      <c r="AA511" t="s">
        <v>1465</v>
      </c>
    </row>
    <row r="512" spans="1:27" ht="14.25">
      <c r="A512" s="1" t="s">
        <v>1776</v>
      </c>
      <c r="B512" t="s">
        <v>551</v>
      </c>
      <c r="C512" t="s">
        <v>551</v>
      </c>
      <c r="D512" t="s">
        <v>808</v>
      </c>
      <c r="E512" t="s">
        <v>1320</v>
      </c>
      <c r="F512" s="2">
        <v>35489</v>
      </c>
      <c r="G512" s="10">
        <f t="shared" si="7"/>
        <v>1997</v>
      </c>
      <c r="I512" t="s">
        <v>1779</v>
      </c>
      <c r="J512">
        <v>13.31</v>
      </c>
      <c r="K512" t="s">
        <v>1457</v>
      </c>
      <c r="L512">
        <v>21</v>
      </c>
      <c r="M512" t="s">
        <v>1458</v>
      </c>
      <c r="N512" t="s">
        <v>1780</v>
      </c>
      <c r="O512" t="s">
        <v>756</v>
      </c>
      <c r="P512" t="s">
        <v>1461</v>
      </c>
      <c r="Q512" t="s">
        <v>2513</v>
      </c>
      <c r="R512">
        <v>0.0164</v>
      </c>
      <c r="S512" t="s">
        <v>1464</v>
      </c>
      <c r="U512">
        <v>0</v>
      </c>
      <c r="X512">
        <v>0.0164</v>
      </c>
      <c r="Y512" t="s">
        <v>1464</v>
      </c>
      <c r="AA512" t="s">
        <v>1465</v>
      </c>
    </row>
    <row r="513" spans="1:27" ht="14.25">
      <c r="A513" s="1" t="s">
        <v>1776</v>
      </c>
      <c r="B513" t="s">
        <v>551</v>
      </c>
      <c r="C513" t="s">
        <v>551</v>
      </c>
      <c r="D513" t="s">
        <v>808</v>
      </c>
      <c r="E513" t="s">
        <v>1320</v>
      </c>
      <c r="F513" s="2">
        <v>35489</v>
      </c>
      <c r="G513" s="10">
        <f t="shared" si="7"/>
        <v>1997</v>
      </c>
      <c r="I513" t="s">
        <v>1781</v>
      </c>
      <c r="J513">
        <v>13.31</v>
      </c>
      <c r="K513" t="s">
        <v>1457</v>
      </c>
      <c r="L513">
        <v>58.4</v>
      </c>
      <c r="M513" t="s">
        <v>1458</v>
      </c>
      <c r="N513" t="s">
        <v>1782</v>
      </c>
      <c r="O513" t="s">
        <v>756</v>
      </c>
      <c r="P513" t="s">
        <v>1461</v>
      </c>
      <c r="Q513" t="s">
        <v>2513</v>
      </c>
      <c r="R513">
        <v>0.0164</v>
      </c>
      <c r="S513" t="s">
        <v>1464</v>
      </c>
      <c r="U513">
        <v>0</v>
      </c>
      <c r="X513">
        <v>0.0164</v>
      </c>
      <c r="Y513" t="s">
        <v>1464</v>
      </c>
      <c r="AA513" t="s">
        <v>1465</v>
      </c>
    </row>
    <row r="514" spans="1:27" ht="14.25">
      <c r="A514" s="1" t="s">
        <v>957</v>
      </c>
      <c r="B514" t="s">
        <v>958</v>
      </c>
      <c r="C514" t="s">
        <v>958</v>
      </c>
      <c r="D514" t="s">
        <v>959</v>
      </c>
      <c r="E514" t="s">
        <v>960</v>
      </c>
      <c r="F514" s="2">
        <v>35579</v>
      </c>
      <c r="G514" s="10">
        <f t="shared" si="7"/>
        <v>1997</v>
      </c>
      <c r="H514" t="s">
        <v>961</v>
      </c>
      <c r="I514" t="s">
        <v>2752</v>
      </c>
      <c r="J514">
        <v>13.31</v>
      </c>
      <c r="K514" t="s">
        <v>1457</v>
      </c>
      <c r="L514">
        <v>96</v>
      </c>
      <c r="M514" t="s">
        <v>1458</v>
      </c>
      <c r="N514" t="s">
        <v>2753</v>
      </c>
      <c r="O514" t="s">
        <v>756</v>
      </c>
      <c r="P514" t="s">
        <v>582</v>
      </c>
      <c r="Q514" t="s">
        <v>1580</v>
      </c>
      <c r="R514">
        <v>0.1</v>
      </c>
      <c r="S514" t="s">
        <v>1464</v>
      </c>
      <c r="X514">
        <v>0.1</v>
      </c>
      <c r="Y514" t="s">
        <v>1464</v>
      </c>
      <c r="AA514" t="s">
        <v>1581</v>
      </c>
    </row>
    <row r="515" spans="1:27" ht="14.25">
      <c r="A515" s="1" t="s">
        <v>2754</v>
      </c>
      <c r="B515" t="s">
        <v>2755</v>
      </c>
      <c r="C515" t="s">
        <v>2756</v>
      </c>
      <c r="D515" t="s">
        <v>1229</v>
      </c>
      <c r="E515" t="s">
        <v>1230</v>
      </c>
      <c r="F515" s="2">
        <v>35600</v>
      </c>
      <c r="G515" s="10">
        <f aca="true" t="shared" si="8" ref="G515:G578">YEAR(F515)</f>
        <v>1997</v>
      </c>
      <c r="I515" t="s">
        <v>2757</v>
      </c>
      <c r="J515">
        <v>13.31</v>
      </c>
      <c r="K515" t="s">
        <v>1457</v>
      </c>
      <c r="L515">
        <v>13.4</v>
      </c>
      <c r="M515" t="s">
        <v>1458</v>
      </c>
      <c r="O515" t="s">
        <v>756</v>
      </c>
      <c r="P515" t="s">
        <v>1461</v>
      </c>
      <c r="Q515" t="s">
        <v>3071</v>
      </c>
      <c r="R515">
        <v>0.0076</v>
      </c>
      <c r="S515" t="s">
        <v>1464</v>
      </c>
      <c r="X515">
        <v>0.0076</v>
      </c>
      <c r="Y515" t="s">
        <v>1464</v>
      </c>
      <c r="AA515" t="s">
        <v>1465</v>
      </c>
    </row>
    <row r="516" spans="1:27" ht="14.25">
      <c r="A516" s="1" t="s">
        <v>2759</v>
      </c>
      <c r="B516" t="s">
        <v>2755</v>
      </c>
      <c r="C516" t="s">
        <v>2756</v>
      </c>
      <c r="D516" t="s">
        <v>1229</v>
      </c>
      <c r="E516" t="s">
        <v>1230</v>
      </c>
      <c r="F516" s="2">
        <v>35600</v>
      </c>
      <c r="G516" s="10">
        <f t="shared" si="8"/>
        <v>1997</v>
      </c>
      <c r="I516" t="s">
        <v>2757</v>
      </c>
      <c r="J516">
        <v>13.31</v>
      </c>
      <c r="K516" t="s">
        <v>1457</v>
      </c>
      <c r="L516">
        <v>11.7</v>
      </c>
      <c r="M516" t="s">
        <v>1458</v>
      </c>
      <c r="O516" t="s">
        <v>756</v>
      </c>
      <c r="P516" t="s">
        <v>1461</v>
      </c>
      <c r="Q516" t="s">
        <v>2513</v>
      </c>
      <c r="R516">
        <v>0.0076</v>
      </c>
      <c r="S516" t="s">
        <v>1464</v>
      </c>
      <c r="X516">
        <v>0.0076</v>
      </c>
      <c r="Y516" t="s">
        <v>1464</v>
      </c>
      <c r="AA516" t="s">
        <v>1465</v>
      </c>
    </row>
    <row r="517" spans="1:27" ht="14.25">
      <c r="A517" s="1" t="s">
        <v>1807</v>
      </c>
      <c r="B517" t="s">
        <v>1808</v>
      </c>
      <c r="C517" t="s">
        <v>1808</v>
      </c>
      <c r="D517" t="s">
        <v>769</v>
      </c>
      <c r="E517" t="s">
        <v>770</v>
      </c>
      <c r="F517" s="2">
        <v>35605</v>
      </c>
      <c r="G517" s="10">
        <f t="shared" si="8"/>
        <v>1997</v>
      </c>
      <c r="H517" t="s">
        <v>1809</v>
      </c>
      <c r="I517" t="s">
        <v>1810</v>
      </c>
      <c r="J517">
        <v>13.31</v>
      </c>
      <c r="K517" t="s">
        <v>1457</v>
      </c>
      <c r="L517">
        <v>93</v>
      </c>
      <c r="M517" t="s">
        <v>1458</v>
      </c>
      <c r="N517" t="s">
        <v>1811</v>
      </c>
      <c r="O517" t="s">
        <v>756</v>
      </c>
      <c r="P517" t="s">
        <v>1461</v>
      </c>
      <c r="Q517" t="s">
        <v>3072</v>
      </c>
      <c r="R517">
        <v>1.25</v>
      </c>
      <c r="S517" t="s">
        <v>1503</v>
      </c>
      <c r="X517">
        <v>0.013</v>
      </c>
      <c r="Y517" t="s">
        <v>1464</v>
      </c>
      <c r="AA517" t="s">
        <v>1465</v>
      </c>
    </row>
    <row r="518" spans="1:27" ht="14.25">
      <c r="A518" s="1" t="s">
        <v>2765</v>
      </c>
      <c r="B518" t="s">
        <v>2766</v>
      </c>
      <c r="C518" t="s">
        <v>2766</v>
      </c>
      <c r="D518" t="s">
        <v>1847</v>
      </c>
      <c r="E518" t="s">
        <v>1848</v>
      </c>
      <c r="F518" s="2">
        <v>35832</v>
      </c>
      <c r="G518" s="10">
        <f t="shared" si="8"/>
        <v>1998</v>
      </c>
      <c r="I518" t="s">
        <v>641</v>
      </c>
      <c r="J518">
        <v>13.31</v>
      </c>
      <c r="K518" t="s">
        <v>1457</v>
      </c>
      <c r="L518">
        <v>100</v>
      </c>
      <c r="M518" t="s">
        <v>1458</v>
      </c>
      <c r="N518" t="s">
        <v>2767</v>
      </c>
      <c r="O518" t="s">
        <v>756</v>
      </c>
      <c r="P518" t="s">
        <v>1468</v>
      </c>
      <c r="Q518" t="s">
        <v>3073</v>
      </c>
      <c r="R518">
        <v>5</v>
      </c>
      <c r="S518" t="s">
        <v>1464</v>
      </c>
      <c r="U518">
        <v>0</v>
      </c>
      <c r="AA518" t="s">
        <v>1465</v>
      </c>
    </row>
    <row r="519" spans="1:27" ht="14.25">
      <c r="A519" s="1" t="s">
        <v>2781</v>
      </c>
      <c r="B519" t="s">
        <v>2782</v>
      </c>
      <c r="C519" t="s">
        <v>2782</v>
      </c>
      <c r="D519" t="s">
        <v>713</v>
      </c>
      <c r="E519" t="s">
        <v>714</v>
      </c>
      <c r="F519" s="2">
        <v>35947</v>
      </c>
      <c r="G519" s="10">
        <f t="shared" si="8"/>
        <v>1998</v>
      </c>
      <c r="H519" t="s">
        <v>2783</v>
      </c>
      <c r="I519" t="s">
        <v>2784</v>
      </c>
      <c r="J519">
        <v>13.31</v>
      </c>
      <c r="L519">
        <v>77</v>
      </c>
      <c r="M519" t="s">
        <v>1458</v>
      </c>
      <c r="N519" t="s">
        <v>2785</v>
      </c>
      <c r="O519" t="s">
        <v>756</v>
      </c>
      <c r="P519" t="s">
        <v>1468</v>
      </c>
      <c r="R519">
        <v>0.7</v>
      </c>
      <c r="S519" t="s">
        <v>1503</v>
      </c>
      <c r="U519">
        <v>3</v>
      </c>
      <c r="V519" t="s">
        <v>1681</v>
      </c>
      <c r="X519">
        <v>0.009</v>
      </c>
      <c r="Y519" t="s">
        <v>1464</v>
      </c>
      <c r="AA519" t="s">
        <v>3074</v>
      </c>
    </row>
    <row r="520" spans="1:27" ht="14.25">
      <c r="A520" s="1" t="s">
        <v>749</v>
      </c>
      <c r="B520" t="s">
        <v>750</v>
      </c>
      <c r="C520" t="s">
        <v>750</v>
      </c>
      <c r="D520" t="s">
        <v>751</v>
      </c>
      <c r="E520" t="s">
        <v>752</v>
      </c>
      <c r="F520" s="2">
        <v>35985</v>
      </c>
      <c r="G520" s="10">
        <f t="shared" si="8"/>
        <v>1998</v>
      </c>
      <c r="H520" t="s">
        <v>753</v>
      </c>
      <c r="I520" t="s">
        <v>1852</v>
      </c>
      <c r="J520">
        <v>13.31</v>
      </c>
      <c r="K520" t="s">
        <v>1457</v>
      </c>
      <c r="L520">
        <v>28</v>
      </c>
      <c r="M520" t="s">
        <v>1458</v>
      </c>
      <c r="N520" t="s">
        <v>1853</v>
      </c>
      <c r="O520" t="s">
        <v>756</v>
      </c>
      <c r="P520" t="s">
        <v>1468</v>
      </c>
      <c r="R520">
        <v>2.4</v>
      </c>
      <c r="S520" t="s">
        <v>1503</v>
      </c>
      <c r="U520">
        <v>0.1</v>
      </c>
      <c r="V520" t="s">
        <v>1464</v>
      </c>
      <c r="X520">
        <v>0.1</v>
      </c>
      <c r="Y520" t="s">
        <v>1464</v>
      </c>
      <c r="AA520" t="s">
        <v>1465</v>
      </c>
    </row>
    <row r="521" spans="1:27" ht="14.25">
      <c r="A521" s="1" t="s">
        <v>1687</v>
      </c>
      <c r="B521" t="s">
        <v>1688</v>
      </c>
      <c r="C521" t="s">
        <v>1688</v>
      </c>
      <c r="D521" t="s">
        <v>769</v>
      </c>
      <c r="E521" t="s">
        <v>770</v>
      </c>
      <c r="F521" s="2">
        <v>36069</v>
      </c>
      <c r="G521" s="10">
        <f t="shared" si="8"/>
        <v>1998</v>
      </c>
      <c r="I521" t="s">
        <v>1689</v>
      </c>
      <c r="J521">
        <v>13.3</v>
      </c>
      <c r="K521" t="s">
        <v>1457</v>
      </c>
      <c r="L521">
        <v>10</v>
      </c>
      <c r="M521" t="s">
        <v>1458</v>
      </c>
      <c r="N521" t="s">
        <v>1690</v>
      </c>
      <c r="O521" t="s">
        <v>756</v>
      </c>
      <c r="P521" t="s">
        <v>1461</v>
      </c>
      <c r="Q521" t="s">
        <v>1691</v>
      </c>
      <c r="R521">
        <v>0.15</v>
      </c>
      <c r="S521" t="s">
        <v>1464</v>
      </c>
      <c r="X521">
        <v>0.15</v>
      </c>
      <c r="Y521" t="s">
        <v>1464</v>
      </c>
      <c r="AA521" t="s">
        <v>1465</v>
      </c>
    </row>
    <row r="522" spans="1:27" ht="14.25">
      <c r="A522" s="1" t="s">
        <v>3075</v>
      </c>
      <c r="B522" t="s">
        <v>3076</v>
      </c>
      <c r="C522" t="s">
        <v>3077</v>
      </c>
      <c r="D522" t="s">
        <v>819</v>
      </c>
      <c r="E522" t="s">
        <v>2351</v>
      </c>
      <c r="F522" s="2">
        <v>36104</v>
      </c>
      <c r="G522" s="10">
        <f t="shared" si="8"/>
        <v>1998</v>
      </c>
      <c r="H522" t="s">
        <v>3078</v>
      </c>
      <c r="I522" t="s">
        <v>3079</v>
      </c>
      <c r="J522">
        <v>13.31</v>
      </c>
      <c r="K522" t="s">
        <v>1457</v>
      </c>
      <c r="L522">
        <v>75</v>
      </c>
      <c r="M522" t="s">
        <v>1458</v>
      </c>
      <c r="N522" t="s">
        <v>3080</v>
      </c>
      <c r="O522" t="s">
        <v>756</v>
      </c>
      <c r="P522" t="s">
        <v>1461</v>
      </c>
      <c r="Q522" t="s">
        <v>3081</v>
      </c>
      <c r="T522" t="s">
        <v>791</v>
      </c>
      <c r="AA522" t="s">
        <v>3082</v>
      </c>
    </row>
    <row r="523" spans="1:27" ht="14.25">
      <c r="A523" s="1" t="s">
        <v>1582</v>
      </c>
      <c r="B523" t="s">
        <v>1583</v>
      </c>
      <c r="C523" t="s">
        <v>1584</v>
      </c>
      <c r="D523" t="s">
        <v>926</v>
      </c>
      <c r="E523" t="s">
        <v>927</v>
      </c>
      <c r="F523" s="2">
        <v>36196</v>
      </c>
      <c r="G523" s="10">
        <f t="shared" si="8"/>
        <v>1999</v>
      </c>
      <c r="H523" t="s">
        <v>1585</v>
      </c>
      <c r="I523" t="s">
        <v>2796</v>
      </c>
      <c r="J523">
        <v>13.31</v>
      </c>
      <c r="K523" t="s">
        <v>1457</v>
      </c>
      <c r="L523">
        <v>52.8</v>
      </c>
      <c r="M523" t="s">
        <v>1458</v>
      </c>
      <c r="N523" t="s">
        <v>2797</v>
      </c>
      <c r="O523" t="s">
        <v>756</v>
      </c>
      <c r="P523" t="s">
        <v>1461</v>
      </c>
      <c r="Q523" t="s">
        <v>3083</v>
      </c>
      <c r="R523">
        <v>0.05</v>
      </c>
      <c r="S523" t="s">
        <v>829</v>
      </c>
      <c r="T523" t="s">
        <v>3084</v>
      </c>
      <c r="X523">
        <v>0.0072</v>
      </c>
      <c r="Y523" t="s">
        <v>1464</v>
      </c>
      <c r="Z523" t="s">
        <v>3085</v>
      </c>
      <c r="AA523" t="s">
        <v>3086</v>
      </c>
    </row>
    <row r="524" spans="1:27" ht="14.25">
      <c r="A524" s="1" t="s">
        <v>1582</v>
      </c>
      <c r="B524" t="s">
        <v>1583</v>
      </c>
      <c r="C524" t="s">
        <v>1584</v>
      </c>
      <c r="D524" t="s">
        <v>926</v>
      </c>
      <c r="E524" t="s">
        <v>927</v>
      </c>
      <c r="F524" s="2">
        <v>36196</v>
      </c>
      <c r="G524" s="10">
        <f t="shared" si="8"/>
        <v>1999</v>
      </c>
      <c r="H524" t="s">
        <v>1585</v>
      </c>
      <c r="I524" t="s">
        <v>3087</v>
      </c>
      <c r="J524">
        <v>13.31</v>
      </c>
      <c r="K524" t="s">
        <v>1457</v>
      </c>
      <c r="L524">
        <v>5</v>
      </c>
      <c r="M524" t="s">
        <v>1458</v>
      </c>
      <c r="N524" t="s">
        <v>3088</v>
      </c>
      <c r="O524" t="s">
        <v>756</v>
      </c>
      <c r="P524" t="s">
        <v>1468</v>
      </c>
      <c r="R524">
        <v>0.05</v>
      </c>
      <c r="S524" t="s">
        <v>829</v>
      </c>
      <c r="T524" t="s">
        <v>1588</v>
      </c>
      <c r="X524">
        <v>0.0072</v>
      </c>
      <c r="Y524" t="s">
        <v>1464</v>
      </c>
      <c r="Z524" t="s">
        <v>3089</v>
      </c>
      <c r="AA524" t="s">
        <v>3090</v>
      </c>
    </row>
    <row r="525" spans="1:27" ht="14.25">
      <c r="A525" s="1" t="s">
        <v>1582</v>
      </c>
      <c r="B525" t="s">
        <v>1583</v>
      </c>
      <c r="C525" t="s">
        <v>1584</v>
      </c>
      <c r="D525" t="s">
        <v>926</v>
      </c>
      <c r="E525" t="s">
        <v>927</v>
      </c>
      <c r="F525" s="2">
        <v>36196</v>
      </c>
      <c r="G525" s="10">
        <f t="shared" si="8"/>
        <v>1999</v>
      </c>
      <c r="H525" t="s">
        <v>1585</v>
      </c>
      <c r="I525" t="s">
        <v>3091</v>
      </c>
      <c r="J525">
        <v>13.31</v>
      </c>
      <c r="K525" t="s">
        <v>1457</v>
      </c>
      <c r="L525">
        <v>1.05</v>
      </c>
      <c r="M525" t="s">
        <v>1458</v>
      </c>
      <c r="N525" t="s">
        <v>3092</v>
      </c>
      <c r="O525" t="s">
        <v>756</v>
      </c>
      <c r="P525" t="s">
        <v>1468</v>
      </c>
      <c r="Q525" t="s">
        <v>1253</v>
      </c>
      <c r="R525">
        <v>0.05</v>
      </c>
      <c r="S525" t="s">
        <v>829</v>
      </c>
      <c r="X525">
        <v>0.0072</v>
      </c>
      <c r="Y525" t="s">
        <v>1464</v>
      </c>
      <c r="Z525" t="s">
        <v>3093</v>
      </c>
      <c r="AA525" t="s">
        <v>3094</v>
      </c>
    </row>
    <row r="526" spans="1:27" ht="14.25">
      <c r="A526" s="1" t="s">
        <v>1582</v>
      </c>
      <c r="B526" t="s">
        <v>1583</v>
      </c>
      <c r="C526" t="s">
        <v>1584</v>
      </c>
      <c r="D526" t="s">
        <v>926</v>
      </c>
      <c r="E526" t="s">
        <v>927</v>
      </c>
      <c r="F526" s="2">
        <v>36196</v>
      </c>
      <c r="G526" s="10">
        <f t="shared" si="8"/>
        <v>1999</v>
      </c>
      <c r="H526" t="s">
        <v>1585</v>
      </c>
      <c r="I526" t="s">
        <v>3095</v>
      </c>
      <c r="J526">
        <v>13.31</v>
      </c>
      <c r="K526" t="s">
        <v>1457</v>
      </c>
      <c r="L526">
        <v>0.5</v>
      </c>
      <c r="M526" t="s">
        <v>1458</v>
      </c>
      <c r="N526" t="s">
        <v>3096</v>
      </c>
      <c r="O526" t="s">
        <v>756</v>
      </c>
      <c r="P526" t="s">
        <v>1461</v>
      </c>
      <c r="Q526" t="s">
        <v>3097</v>
      </c>
      <c r="R526">
        <v>0.05</v>
      </c>
      <c r="S526" t="s">
        <v>829</v>
      </c>
      <c r="X526">
        <v>0.0072</v>
      </c>
      <c r="Y526" t="s">
        <v>1464</v>
      </c>
      <c r="Z526" t="s">
        <v>2989</v>
      </c>
      <c r="AA526" t="s">
        <v>3098</v>
      </c>
    </row>
    <row r="527" spans="1:27" ht="14.25">
      <c r="A527" s="1" t="s">
        <v>1582</v>
      </c>
      <c r="B527" t="s">
        <v>1583</v>
      </c>
      <c r="C527" t="s">
        <v>1584</v>
      </c>
      <c r="D527" t="s">
        <v>926</v>
      </c>
      <c r="E527" t="s">
        <v>927</v>
      </c>
      <c r="F527" s="2">
        <v>36196</v>
      </c>
      <c r="G527" s="10">
        <f t="shared" si="8"/>
        <v>1999</v>
      </c>
      <c r="H527" t="s">
        <v>1585</v>
      </c>
      <c r="I527" t="s">
        <v>3099</v>
      </c>
      <c r="J527">
        <v>13.31</v>
      </c>
      <c r="K527" t="s">
        <v>1457</v>
      </c>
      <c r="L527">
        <v>0.63</v>
      </c>
      <c r="M527" t="s">
        <v>1458</v>
      </c>
      <c r="N527" t="s">
        <v>3096</v>
      </c>
      <c r="O527" t="s">
        <v>756</v>
      </c>
      <c r="P527" t="s">
        <v>1461</v>
      </c>
      <c r="Q527" t="s">
        <v>3083</v>
      </c>
      <c r="R527">
        <v>0.05</v>
      </c>
      <c r="S527" t="s">
        <v>829</v>
      </c>
      <c r="X527">
        <v>0.0072</v>
      </c>
      <c r="Y527" t="s">
        <v>1464</v>
      </c>
      <c r="Z527" t="s">
        <v>3093</v>
      </c>
      <c r="AA527" t="s">
        <v>3100</v>
      </c>
    </row>
    <row r="528" spans="1:27" ht="14.25">
      <c r="A528" s="1" t="s">
        <v>1582</v>
      </c>
      <c r="B528" t="s">
        <v>1583</v>
      </c>
      <c r="C528" t="s">
        <v>1584</v>
      </c>
      <c r="D528" t="s">
        <v>926</v>
      </c>
      <c r="E528" t="s">
        <v>927</v>
      </c>
      <c r="F528" s="2">
        <v>36196</v>
      </c>
      <c r="G528" s="10">
        <f t="shared" si="8"/>
        <v>1999</v>
      </c>
      <c r="H528" t="s">
        <v>1585</v>
      </c>
      <c r="I528" t="s">
        <v>3101</v>
      </c>
      <c r="J528">
        <v>13.31</v>
      </c>
      <c r="K528" t="s">
        <v>1457</v>
      </c>
      <c r="L528">
        <v>1.06</v>
      </c>
      <c r="M528" t="s">
        <v>1458</v>
      </c>
      <c r="N528" t="s">
        <v>3096</v>
      </c>
      <c r="O528" t="s">
        <v>756</v>
      </c>
      <c r="P528" t="s">
        <v>1461</v>
      </c>
      <c r="Q528" t="s">
        <v>1597</v>
      </c>
      <c r="R528">
        <v>0.05</v>
      </c>
      <c r="S528" t="s">
        <v>829</v>
      </c>
      <c r="T528" t="s">
        <v>1592</v>
      </c>
      <c r="X528">
        <v>0.0072</v>
      </c>
      <c r="Y528" t="s">
        <v>1464</v>
      </c>
      <c r="Z528" t="s">
        <v>3089</v>
      </c>
      <c r="AA528" t="s">
        <v>3102</v>
      </c>
    </row>
    <row r="529" spans="1:27" ht="14.25">
      <c r="A529" s="1" t="s">
        <v>1582</v>
      </c>
      <c r="B529" t="s">
        <v>1583</v>
      </c>
      <c r="C529" t="s">
        <v>1584</v>
      </c>
      <c r="D529" t="s">
        <v>926</v>
      </c>
      <c r="E529" t="s">
        <v>927</v>
      </c>
      <c r="F529" s="2">
        <v>36196</v>
      </c>
      <c r="G529" s="10">
        <f t="shared" si="8"/>
        <v>1999</v>
      </c>
      <c r="H529" t="s">
        <v>1585</v>
      </c>
      <c r="I529" t="s">
        <v>3103</v>
      </c>
      <c r="J529">
        <v>13.31</v>
      </c>
      <c r="K529" t="s">
        <v>1457</v>
      </c>
      <c r="L529">
        <v>6.3</v>
      </c>
      <c r="M529" t="s">
        <v>1458</v>
      </c>
      <c r="N529" t="s">
        <v>3104</v>
      </c>
      <c r="O529" t="s">
        <v>756</v>
      </c>
      <c r="P529" t="s">
        <v>1461</v>
      </c>
      <c r="Q529" t="s">
        <v>1591</v>
      </c>
      <c r="R529">
        <v>0.05</v>
      </c>
      <c r="S529" t="s">
        <v>829</v>
      </c>
      <c r="T529" t="s">
        <v>1588</v>
      </c>
      <c r="X529">
        <v>0.0072</v>
      </c>
      <c r="Y529" t="s">
        <v>1464</v>
      </c>
      <c r="Z529" t="s">
        <v>3105</v>
      </c>
      <c r="AA529" t="s">
        <v>3106</v>
      </c>
    </row>
    <row r="530" spans="1:27" ht="14.25">
      <c r="A530" s="1" t="s">
        <v>1582</v>
      </c>
      <c r="B530" t="s">
        <v>1583</v>
      </c>
      <c r="C530" t="s">
        <v>1584</v>
      </c>
      <c r="D530" t="s">
        <v>926</v>
      </c>
      <c r="E530" t="s">
        <v>927</v>
      </c>
      <c r="F530" s="2">
        <v>36196</v>
      </c>
      <c r="G530" s="10">
        <f t="shared" si="8"/>
        <v>1999</v>
      </c>
      <c r="H530" t="s">
        <v>1585</v>
      </c>
      <c r="I530" t="s">
        <v>3107</v>
      </c>
      <c r="J530">
        <v>13.31</v>
      </c>
      <c r="K530" t="s">
        <v>1457</v>
      </c>
      <c r="L530">
        <v>3.5</v>
      </c>
      <c r="M530" t="s">
        <v>1458</v>
      </c>
      <c r="N530" t="s">
        <v>3108</v>
      </c>
      <c r="O530" t="s">
        <v>756</v>
      </c>
      <c r="P530" t="s">
        <v>1461</v>
      </c>
      <c r="Q530" t="s">
        <v>1591</v>
      </c>
      <c r="R530">
        <v>0.05</v>
      </c>
      <c r="S530" t="s">
        <v>829</v>
      </c>
      <c r="T530" t="s">
        <v>1592</v>
      </c>
      <c r="X530">
        <v>0.0072</v>
      </c>
      <c r="Y530" t="s">
        <v>1464</v>
      </c>
      <c r="Z530" t="s">
        <v>3093</v>
      </c>
      <c r="AA530" t="s">
        <v>3109</v>
      </c>
    </row>
    <row r="531" spans="1:27" ht="14.25">
      <c r="A531" s="1" t="s">
        <v>1582</v>
      </c>
      <c r="B531" t="s">
        <v>1583</v>
      </c>
      <c r="C531" t="s">
        <v>1584</v>
      </c>
      <c r="D531" t="s">
        <v>926</v>
      </c>
      <c r="E531" t="s">
        <v>927</v>
      </c>
      <c r="F531" s="2">
        <v>36196</v>
      </c>
      <c r="G531" s="10">
        <f t="shared" si="8"/>
        <v>1999</v>
      </c>
      <c r="H531" t="s">
        <v>1585</v>
      </c>
      <c r="I531" t="s">
        <v>3110</v>
      </c>
      <c r="J531">
        <v>13.31</v>
      </c>
      <c r="K531" t="s">
        <v>1457</v>
      </c>
      <c r="L531">
        <v>4.2</v>
      </c>
      <c r="M531" t="s">
        <v>1458</v>
      </c>
      <c r="N531" t="s">
        <v>3111</v>
      </c>
      <c r="O531" t="s">
        <v>756</v>
      </c>
      <c r="P531" t="s">
        <v>1461</v>
      </c>
      <c r="Q531" t="s">
        <v>1597</v>
      </c>
      <c r="R531">
        <v>0.05</v>
      </c>
      <c r="S531" t="s">
        <v>829</v>
      </c>
      <c r="T531" t="s">
        <v>1588</v>
      </c>
      <c r="X531">
        <v>0.0072</v>
      </c>
      <c r="Y531" t="s">
        <v>1464</v>
      </c>
      <c r="Z531" t="s">
        <v>3093</v>
      </c>
      <c r="AA531" t="s">
        <v>3112</v>
      </c>
    </row>
    <row r="532" spans="1:27" ht="14.25">
      <c r="A532" s="1" t="s">
        <v>1720</v>
      </c>
      <c r="B532" t="s">
        <v>1721</v>
      </c>
      <c r="C532" t="s">
        <v>1721</v>
      </c>
      <c r="D532" t="s">
        <v>1722</v>
      </c>
      <c r="E532" t="s">
        <v>1723</v>
      </c>
      <c r="F532" s="2">
        <v>36432</v>
      </c>
      <c r="G532" s="10">
        <f t="shared" si="8"/>
        <v>1999</v>
      </c>
      <c r="H532" t="s">
        <v>1724</v>
      </c>
      <c r="I532" t="s">
        <v>1725</v>
      </c>
      <c r="J532">
        <v>13.31</v>
      </c>
      <c r="K532" t="s">
        <v>1457</v>
      </c>
      <c r="L532">
        <v>96</v>
      </c>
      <c r="M532" t="s">
        <v>1458</v>
      </c>
      <c r="O532" t="s">
        <v>756</v>
      </c>
      <c r="P532" t="s">
        <v>1461</v>
      </c>
      <c r="Q532" t="s">
        <v>2566</v>
      </c>
      <c r="R532">
        <v>0.7</v>
      </c>
      <c r="S532" t="s">
        <v>1503</v>
      </c>
      <c r="X532">
        <v>0.007</v>
      </c>
      <c r="Y532" t="s">
        <v>1464</v>
      </c>
      <c r="AA532" t="s">
        <v>1465</v>
      </c>
    </row>
    <row r="533" spans="1:27" ht="14.25">
      <c r="A533" s="1" t="s">
        <v>1728</v>
      </c>
      <c r="B533" t="s">
        <v>1729</v>
      </c>
      <c r="C533" t="s">
        <v>1729</v>
      </c>
      <c r="D533" t="s">
        <v>1299</v>
      </c>
      <c r="E533" t="s">
        <v>1300</v>
      </c>
      <c r="F533" s="2">
        <v>36487</v>
      </c>
      <c r="G533" s="10">
        <f t="shared" si="8"/>
        <v>1999</v>
      </c>
      <c r="I533" t="s">
        <v>1116</v>
      </c>
      <c r="J533">
        <v>13.31</v>
      </c>
      <c r="K533" t="s">
        <v>1457</v>
      </c>
      <c r="L533">
        <v>31.5</v>
      </c>
      <c r="M533" t="s">
        <v>1458</v>
      </c>
      <c r="N533" t="s">
        <v>1730</v>
      </c>
      <c r="O533" t="s">
        <v>756</v>
      </c>
      <c r="P533" t="s">
        <v>1468</v>
      </c>
      <c r="Q533" t="s">
        <v>3113</v>
      </c>
      <c r="R533">
        <v>0.0071</v>
      </c>
      <c r="S533" t="s">
        <v>1464</v>
      </c>
      <c r="X533">
        <v>0.0071</v>
      </c>
      <c r="Y533" t="s">
        <v>1464</v>
      </c>
      <c r="AA533" t="s">
        <v>1465</v>
      </c>
    </row>
    <row r="534" spans="1:27" ht="14.25">
      <c r="A534" s="1" t="s">
        <v>1970</v>
      </c>
      <c r="B534" t="s">
        <v>1266</v>
      </c>
      <c r="C534" t="s">
        <v>1267</v>
      </c>
      <c r="D534" t="s">
        <v>926</v>
      </c>
      <c r="E534" t="s">
        <v>927</v>
      </c>
      <c r="F534" s="2">
        <v>36606</v>
      </c>
      <c r="G534" s="10">
        <f t="shared" si="8"/>
        <v>2000</v>
      </c>
      <c r="H534" t="s">
        <v>1268</v>
      </c>
      <c r="I534" t="s">
        <v>1971</v>
      </c>
      <c r="J534">
        <v>13.31</v>
      </c>
      <c r="K534" t="s">
        <v>1514</v>
      </c>
      <c r="L534">
        <v>65.6</v>
      </c>
      <c r="M534" t="s">
        <v>1458</v>
      </c>
      <c r="N534" t="s">
        <v>1972</v>
      </c>
      <c r="O534" t="s">
        <v>756</v>
      </c>
      <c r="P534" t="s">
        <v>1461</v>
      </c>
      <c r="Q534" t="s">
        <v>3114</v>
      </c>
      <c r="R534">
        <v>14</v>
      </c>
      <c r="S534" t="s">
        <v>1863</v>
      </c>
      <c r="U534">
        <v>20</v>
      </c>
      <c r="V534" t="s">
        <v>1176</v>
      </c>
      <c r="W534" t="s">
        <v>3115</v>
      </c>
      <c r="X534">
        <v>10</v>
      </c>
      <c r="Y534" t="s">
        <v>1176</v>
      </c>
      <c r="Z534" t="s">
        <v>3116</v>
      </c>
      <c r="AA534" t="s">
        <v>1465</v>
      </c>
    </row>
    <row r="535" spans="1:27" ht="14.25">
      <c r="A535" s="1" t="s">
        <v>1970</v>
      </c>
      <c r="B535" t="s">
        <v>1266</v>
      </c>
      <c r="C535" t="s">
        <v>1267</v>
      </c>
      <c r="D535" t="s">
        <v>926</v>
      </c>
      <c r="E535" t="s">
        <v>927</v>
      </c>
      <c r="F535" s="2">
        <v>36606</v>
      </c>
      <c r="G535" s="10">
        <f t="shared" si="8"/>
        <v>2000</v>
      </c>
      <c r="H535" t="s">
        <v>1268</v>
      </c>
      <c r="I535" t="s">
        <v>1974</v>
      </c>
      <c r="J535">
        <v>13.31</v>
      </c>
      <c r="K535" t="s">
        <v>1514</v>
      </c>
      <c r="L535">
        <v>65.6</v>
      </c>
      <c r="M535" t="s">
        <v>1458</v>
      </c>
      <c r="N535" t="s">
        <v>1975</v>
      </c>
      <c r="O535" t="s">
        <v>756</v>
      </c>
      <c r="P535" t="s">
        <v>1461</v>
      </c>
      <c r="Q535" t="s">
        <v>3117</v>
      </c>
      <c r="R535">
        <v>14</v>
      </c>
      <c r="S535" t="s">
        <v>1863</v>
      </c>
      <c r="U535">
        <v>20</v>
      </c>
      <c r="V535" t="s">
        <v>1176</v>
      </c>
      <c r="W535" t="s">
        <v>3115</v>
      </c>
      <c r="X535">
        <v>10</v>
      </c>
      <c r="Y535" t="s">
        <v>1176</v>
      </c>
      <c r="Z535" t="s">
        <v>3116</v>
      </c>
      <c r="AA535" t="s">
        <v>1465</v>
      </c>
    </row>
    <row r="536" spans="1:27" ht="14.25">
      <c r="A536" s="1" t="s">
        <v>1977</v>
      </c>
      <c r="B536" t="s">
        <v>1978</v>
      </c>
      <c r="C536" t="s">
        <v>1979</v>
      </c>
      <c r="D536" t="s">
        <v>1497</v>
      </c>
      <c r="E536" t="s">
        <v>1498</v>
      </c>
      <c r="F536" s="2">
        <v>36619</v>
      </c>
      <c r="G536" s="10">
        <f t="shared" si="8"/>
        <v>2000</v>
      </c>
      <c r="H536" t="s">
        <v>1980</v>
      </c>
      <c r="I536" t="s">
        <v>1204</v>
      </c>
      <c r="J536">
        <v>13.31</v>
      </c>
      <c r="K536" t="s">
        <v>1457</v>
      </c>
      <c r="L536">
        <v>54.01</v>
      </c>
      <c r="M536" t="s">
        <v>1458</v>
      </c>
      <c r="N536" t="s">
        <v>1981</v>
      </c>
      <c r="O536" t="s">
        <v>756</v>
      </c>
      <c r="P536" t="s">
        <v>1461</v>
      </c>
      <c r="Q536" t="s">
        <v>3118</v>
      </c>
      <c r="R536">
        <v>0.4</v>
      </c>
      <c r="S536" t="s">
        <v>1503</v>
      </c>
      <c r="U536">
        <v>0.04</v>
      </c>
      <c r="V536" t="s">
        <v>1463</v>
      </c>
      <c r="X536">
        <v>0.007</v>
      </c>
      <c r="Y536" t="s">
        <v>1464</v>
      </c>
      <c r="Z536" t="s">
        <v>1982</v>
      </c>
      <c r="AA536" t="s">
        <v>3119</v>
      </c>
    </row>
    <row r="537" spans="1:27" ht="14.25">
      <c r="A537" s="1" t="s">
        <v>1988</v>
      </c>
      <c r="B537" t="s">
        <v>1989</v>
      </c>
      <c r="C537" t="s">
        <v>1989</v>
      </c>
      <c r="D537" t="s">
        <v>1722</v>
      </c>
      <c r="E537" t="s">
        <v>1723</v>
      </c>
      <c r="F537" s="2">
        <v>36653</v>
      </c>
      <c r="G537" s="10">
        <f t="shared" si="8"/>
        <v>2000</v>
      </c>
      <c r="H537" t="s">
        <v>1990</v>
      </c>
      <c r="I537" t="s">
        <v>1204</v>
      </c>
      <c r="J537">
        <v>13.31</v>
      </c>
      <c r="K537" t="s">
        <v>1457</v>
      </c>
      <c r="L537">
        <v>26.6</v>
      </c>
      <c r="M537" t="s">
        <v>1458</v>
      </c>
      <c r="N537" t="s">
        <v>1991</v>
      </c>
      <c r="O537" t="s">
        <v>756</v>
      </c>
      <c r="P537" t="s">
        <v>1461</v>
      </c>
      <c r="Q537" t="s">
        <v>2566</v>
      </c>
      <c r="R537">
        <v>0.3</v>
      </c>
      <c r="S537" t="s">
        <v>1503</v>
      </c>
      <c r="X537">
        <v>0.01</v>
      </c>
      <c r="Y537" t="s">
        <v>1464</v>
      </c>
      <c r="AA537" t="s">
        <v>1465</v>
      </c>
    </row>
    <row r="538" spans="1:27" ht="14.25">
      <c r="A538" s="1" t="s">
        <v>3120</v>
      </c>
      <c r="B538" t="s">
        <v>3121</v>
      </c>
      <c r="C538" t="s">
        <v>3122</v>
      </c>
      <c r="D538" t="s">
        <v>926</v>
      </c>
      <c r="E538" t="s">
        <v>927</v>
      </c>
      <c r="F538" s="2">
        <v>36683</v>
      </c>
      <c r="G538" s="10">
        <f t="shared" si="8"/>
        <v>2000</v>
      </c>
      <c r="H538" t="s">
        <v>3123</v>
      </c>
      <c r="I538" t="s">
        <v>3124</v>
      </c>
      <c r="J538">
        <v>13.31</v>
      </c>
      <c r="K538" t="s">
        <v>1457</v>
      </c>
      <c r="L538">
        <v>8.36</v>
      </c>
      <c r="M538" t="s">
        <v>1458</v>
      </c>
      <c r="N538" t="s">
        <v>3125</v>
      </c>
      <c r="O538" t="s">
        <v>756</v>
      </c>
      <c r="P538" t="s">
        <v>1468</v>
      </c>
      <c r="Q538" t="s">
        <v>1502</v>
      </c>
      <c r="R538">
        <v>0.05</v>
      </c>
      <c r="S538" t="s">
        <v>829</v>
      </c>
      <c r="T538" t="s">
        <v>2907</v>
      </c>
      <c r="U538">
        <v>0.06</v>
      </c>
      <c r="V538" t="s">
        <v>1503</v>
      </c>
      <c r="X538">
        <v>0.0071</v>
      </c>
      <c r="Y538" t="s">
        <v>1464</v>
      </c>
      <c r="Z538" t="s">
        <v>3126</v>
      </c>
      <c r="AA538" t="s">
        <v>3127</v>
      </c>
    </row>
    <row r="539" spans="1:27" ht="14.25">
      <c r="A539" s="1" t="s">
        <v>3120</v>
      </c>
      <c r="B539" t="s">
        <v>3121</v>
      </c>
      <c r="C539" t="s">
        <v>3122</v>
      </c>
      <c r="D539" t="s">
        <v>926</v>
      </c>
      <c r="E539" t="s">
        <v>927</v>
      </c>
      <c r="F539" s="2">
        <v>36683</v>
      </c>
      <c r="G539" s="10">
        <f t="shared" si="8"/>
        <v>2000</v>
      </c>
      <c r="H539" t="s">
        <v>3123</v>
      </c>
      <c r="I539" t="s">
        <v>3128</v>
      </c>
      <c r="J539">
        <v>13.31</v>
      </c>
      <c r="K539" t="s">
        <v>1457</v>
      </c>
      <c r="L539">
        <v>100</v>
      </c>
      <c r="M539" t="s">
        <v>3017</v>
      </c>
      <c r="N539" t="s">
        <v>3129</v>
      </c>
      <c r="O539" t="s">
        <v>756</v>
      </c>
      <c r="P539" t="s">
        <v>1468</v>
      </c>
      <c r="Q539" t="s">
        <v>1502</v>
      </c>
      <c r="R539">
        <v>0.05</v>
      </c>
      <c r="S539" t="s">
        <v>829</v>
      </c>
      <c r="T539" t="s">
        <v>2903</v>
      </c>
      <c r="U539">
        <v>0.034</v>
      </c>
      <c r="V539" t="s">
        <v>1503</v>
      </c>
      <c r="X539">
        <v>0.0071</v>
      </c>
      <c r="Y539" t="s">
        <v>1464</v>
      </c>
      <c r="Z539" t="s">
        <v>2989</v>
      </c>
      <c r="AA539" t="s">
        <v>3130</v>
      </c>
    </row>
    <row r="540" spans="1:27" ht="14.25">
      <c r="A540" s="1" t="s">
        <v>2010</v>
      </c>
      <c r="B540" t="s">
        <v>2011</v>
      </c>
      <c r="C540" t="s">
        <v>2011</v>
      </c>
      <c r="D540" t="s">
        <v>769</v>
      </c>
      <c r="E540" t="s">
        <v>770</v>
      </c>
      <c r="F540" s="2">
        <v>36740</v>
      </c>
      <c r="G540" s="10">
        <f t="shared" si="8"/>
        <v>2000</v>
      </c>
      <c r="H540" t="s">
        <v>1678</v>
      </c>
      <c r="I540" t="s">
        <v>888</v>
      </c>
      <c r="J540">
        <v>13.31</v>
      </c>
      <c r="K540" t="s">
        <v>1457</v>
      </c>
      <c r="L540">
        <v>10</v>
      </c>
      <c r="M540" t="s">
        <v>1458</v>
      </c>
      <c r="N540" t="s">
        <v>2012</v>
      </c>
      <c r="O540" t="s">
        <v>756</v>
      </c>
      <c r="P540" t="s">
        <v>1461</v>
      </c>
      <c r="Q540" t="s">
        <v>3131</v>
      </c>
      <c r="R540">
        <v>0.016</v>
      </c>
      <c r="S540" t="s">
        <v>1464</v>
      </c>
      <c r="X540">
        <v>0.016</v>
      </c>
      <c r="Y540" t="s">
        <v>1464</v>
      </c>
      <c r="AA540" t="s">
        <v>1465</v>
      </c>
    </row>
    <row r="541" spans="1:27" ht="14.25">
      <c r="A541" s="1" t="s">
        <v>2010</v>
      </c>
      <c r="B541" t="s">
        <v>2011</v>
      </c>
      <c r="C541" t="s">
        <v>2011</v>
      </c>
      <c r="D541" t="s">
        <v>769</v>
      </c>
      <c r="E541" t="s">
        <v>770</v>
      </c>
      <c r="F541" s="2">
        <v>36740</v>
      </c>
      <c r="G541" s="10">
        <f t="shared" si="8"/>
        <v>2000</v>
      </c>
      <c r="H541" t="s">
        <v>1678</v>
      </c>
      <c r="I541" t="s">
        <v>2014</v>
      </c>
      <c r="J541">
        <v>13.31</v>
      </c>
      <c r="L541">
        <v>5</v>
      </c>
      <c r="M541" t="s">
        <v>1458</v>
      </c>
      <c r="N541" t="s">
        <v>2015</v>
      </c>
      <c r="O541" t="s">
        <v>756</v>
      </c>
      <c r="P541" t="s">
        <v>1461</v>
      </c>
      <c r="Q541" t="s">
        <v>3132</v>
      </c>
      <c r="R541">
        <v>0.016</v>
      </c>
      <c r="S541" t="s">
        <v>1464</v>
      </c>
      <c r="X541">
        <v>0.016</v>
      </c>
      <c r="Y541" t="s">
        <v>1464</v>
      </c>
      <c r="AA541" t="s">
        <v>1465</v>
      </c>
    </row>
    <row r="542" spans="1:27" ht="14.25">
      <c r="A542" s="1" t="s">
        <v>3133</v>
      </c>
      <c r="B542" t="s">
        <v>3134</v>
      </c>
      <c r="C542" t="s">
        <v>3134</v>
      </c>
      <c r="D542" t="s">
        <v>577</v>
      </c>
      <c r="E542" t="s">
        <v>578</v>
      </c>
      <c r="F542" s="2">
        <v>36746</v>
      </c>
      <c r="G542" s="10">
        <f t="shared" si="8"/>
        <v>2000</v>
      </c>
      <c r="H542" t="s">
        <v>3135</v>
      </c>
      <c r="I542" t="s">
        <v>3136</v>
      </c>
      <c r="J542">
        <v>13.31</v>
      </c>
      <c r="K542" t="s">
        <v>1457</v>
      </c>
      <c r="L542">
        <v>5.2</v>
      </c>
      <c r="M542" t="s">
        <v>1458</v>
      </c>
      <c r="N542" t="s">
        <v>3137</v>
      </c>
      <c r="O542" t="s">
        <v>756</v>
      </c>
      <c r="P542" t="s">
        <v>582</v>
      </c>
      <c r="Q542" t="s">
        <v>3138</v>
      </c>
      <c r="R542">
        <v>0.7</v>
      </c>
      <c r="S542" t="s">
        <v>1503</v>
      </c>
      <c r="X542">
        <v>0.13</v>
      </c>
      <c r="Y542" t="s">
        <v>1464</v>
      </c>
      <c r="AA542" t="s">
        <v>1465</v>
      </c>
    </row>
    <row r="543" spans="1:27" ht="14.25">
      <c r="A543" s="1" t="s">
        <v>2853</v>
      </c>
      <c r="B543" t="s">
        <v>2854</v>
      </c>
      <c r="C543" t="s">
        <v>2855</v>
      </c>
      <c r="D543" t="s">
        <v>1229</v>
      </c>
      <c r="E543" t="s">
        <v>2856</v>
      </c>
      <c r="F543" s="2">
        <v>36832</v>
      </c>
      <c r="G543" s="10">
        <f t="shared" si="8"/>
        <v>2000</v>
      </c>
      <c r="H543" t="s">
        <v>2857</v>
      </c>
      <c r="I543" t="s">
        <v>2858</v>
      </c>
      <c r="J543">
        <v>13.31</v>
      </c>
      <c r="K543" t="s">
        <v>1457</v>
      </c>
      <c r="L543">
        <v>80</v>
      </c>
      <c r="M543" t="s">
        <v>1458</v>
      </c>
      <c r="O543" t="s">
        <v>756</v>
      </c>
      <c r="P543" t="s">
        <v>582</v>
      </c>
      <c r="Q543" t="s">
        <v>812</v>
      </c>
      <c r="R543">
        <v>4.03</v>
      </c>
      <c r="S543" t="s">
        <v>1503</v>
      </c>
      <c r="X543">
        <v>0.05</v>
      </c>
      <c r="Y543" t="s">
        <v>1464</v>
      </c>
      <c r="AA543" t="s">
        <v>1465</v>
      </c>
    </row>
    <row r="544" spans="1:27" ht="14.25">
      <c r="A544" s="1" t="s">
        <v>2861</v>
      </c>
      <c r="B544" t="s">
        <v>2755</v>
      </c>
      <c r="C544" t="s">
        <v>2862</v>
      </c>
      <c r="D544" t="s">
        <v>1229</v>
      </c>
      <c r="E544" t="s">
        <v>1230</v>
      </c>
      <c r="F544" s="2">
        <v>36896</v>
      </c>
      <c r="G544" s="10">
        <f t="shared" si="8"/>
        <v>2001</v>
      </c>
      <c r="H544" t="s">
        <v>2863</v>
      </c>
      <c r="I544" t="s">
        <v>2864</v>
      </c>
      <c r="J544">
        <v>13.31</v>
      </c>
      <c r="K544" t="s">
        <v>1457</v>
      </c>
      <c r="L544">
        <v>13.4</v>
      </c>
      <c r="M544" t="s">
        <v>1458</v>
      </c>
      <c r="N544" t="s">
        <v>2865</v>
      </c>
      <c r="O544" t="s">
        <v>756</v>
      </c>
      <c r="P544" t="s">
        <v>1468</v>
      </c>
      <c r="R544">
        <v>0.0076</v>
      </c>
      <c r="S544" t="s">
        <v>1464</v>
      </c>
      <c r="U544">
        <v>0.16</v>
      </c>
      <c r="V544" t="s">
        <v>1503</v>
      </c>
      <c r="X544">
        <v>0.0076</v>
      </c>
      <c r="Y544" t="s">
        <v>1464</v>
      </c>
      <c r="AA544" t="s">
        <v>1465</v>
      </c>
    </row>
    <row r="545" spans="1:27" ht="14.25">
      <c r="A545" s="1" t="s">
        <v>2861</v>
      </c>
      <c r="B545" t="s">
        <v>2755</v>
      </c>
      <c r="C545" t="s">
        <v>2862</v>
      </c>
      <c r="D545" t="s">
        <v>1229</v>
      </c>
      <c r="E545" t="s">
        <v>1230</v>
      </c>
      <c r="F545" s="2">
        <v>36896</v>
      </c>
      <c r="G545" s="10">
        <f t="shared" si="8"/>
        <v>2001</v>
      </c>
      <c r="H545" t="s">
        <v>2863</v>
      </c>
      <c r="I545" t="s">
        <v>2866</v>
      </c>
      <c r="J545">
        <v>13.31</v>
      </c>
      <c r="K545" t="s">
        <v>1457</v>
      </c>
      <c r="L545">
        <v>11.7</v>
      </c>
      <c r="M545" t="s">
        <v>1458</v>
      </c>
      <c r="N545" t="s">
        <v>2865</v>
      </c>
      <c r="O545" t="s">
        <v>756</v>
      </c>
      <c r="P545" t="s">
        <v>1468</v>
      </c>
      <c r="R545">
        <v>0.0076</v>
      </c>
      <c r="S545" t="s">
        <v>1464</v>
      </c>
      <c r="U545">
        <v>0.11</v>
      </c>
      <c r="V545" t="s">
        <v>1503</v>
      </c>
      <c r="X545">
        <v>0.0076</v>
      </c>
      <c r="Y545" t="s">
        <v>1464</v>
      </c>
      <c r="AA545" t="s">
        <v>1465</v>
      </c>
    </row>
    <row r="546" spans="1:27" ht="14.25">
      <c r="A546" s="1" t="s">
        <v>535</v>
      </c>
      <c r="B546" t="s">
        <v>536</v>
      </c>
      <c r="C546" t="s">
        <v>536</v>
      </c>
      <c r="D546" t="s">
        <v>537</v>
      </c>
      <c r="E546" t="s">
        <v>538</v>
      </c>
      <c r="F546" s="2">
        <v>36990</v>
      </c>
      <c r="G546" s="10">
        <f t="shared" si="8"/>
        <v>2001</v>
      </c>
      <c r="H546" t="s">
        <v>539</v>
      </c>
      <c r="I546" t="s">
        <v>3139</v>
      </c>
      <c r="J546">
        <v>13.31</v>
      </c>
      <c r="K546" t="s">
        <v>1457</v>
      </c>
      <c r="L546">
        <v>11</v>
      </c>
      <c r="M546" t="s">
        <v>1458</v>
      </c>
      <c r="N546" t="s">
        <v>3140</v>
      </c>
      <c r="O546" t="s">
        <v>756</v>
      </c>
      <c r="P546" t="s">
        <v>1461</v>
      </c>
      <c r="Q546" t="s">
        <v>3141</v>
      </c>
      <c r="R546">
        <v>0.6</v>
      </c>
      <c r="S546" t="s">
        <v>1464</v>
      </c>
      <c r="X546">
        <v>0.6</v>
      </c>
      <c r="Y546" t="s">
        <v>1464</v>
      </c>
      <c r="AA546" t="s">
        <v>1465</v>
      </c>
    </row>
    <row r="547" spans="1:27" ht="14.25">
      <c r="A547" s="1" t="s">
        <v>2096</v>
      </c>
      <c r="B547" t="s">
        <v>2097</v>
      </c>
      <c r="C547" t="s">
        <v>1130</v>
      </c>
      <c r="D547" t="s">
        <v>926</v>
      </c>
      <c r="E547" t="s">
        <v>927</v>
      </c>
      <c r="F547" s="2">
        <v>37085</v>
      </c>
      <c r="G547" s="10">
        <f t="shared" si="8"/>
        <v>2001</v>
      </c>
      <c r="H547" t="s">
        <v>2098</v>
      </c>
      <c r="I547" t="s">
        <v>2099</v>
      </c>
      <c r="J547">
        <v>13.31</v>
      </c>
      <c r="K547" t="s">
        <v>1457</v>
      </c>
      <c r="L547">
        <v>35</v>
      </c>
      <c r="M547" t="s">
        <v>569</v>
      </c>
      <c r="N547" t="s">
        <v>2100</v>
      </c>
      <c r="O547" t="s">
        <v>756</v>
      </c>
      <c r="P547" t="s">
        <v>1468</v>
      </c>
      <c r="R547">
        <v>0.05</v>
      </c>
      <c r="S547" t="s">
        <v>829</v>
      </c>
      <c r="T547" t="s">
        <v>3142</v>
      </c>
      <c r="X547">
        <v>0.0071</v>
      </c>
      <c r="Y547" t="s">
        <v>1464</v>
      </c>
      <c r="Z547" t="s">
        <v>566</v>
      </c>
      <c r="AA547" t="s">
        <v>3143</v>
      </c>
    </row>
    <row r="548" spans="1:27" ht="14.25">
      <c r="A548" s="1" t="s">
        <v>2096</v>
      </c>
      <c r="B548" t="s">
        <v>2097</v>
      </c>
      <c r="C548" t="s">
        <v>1130</v>
      </c>
      <c r="D548" t="s">
        <v>926</v>
      </c>
      <c r="E548" t="s">
        <v>927</v>
      </c>
      <c r="F548" s="2">
        <v>37085</v>
      </c>
      <c r="G548" s="10">
        <f t="shared" si="8"/>
        <v>2001</v>
      </c>
      <c r="H548" t="s">
        <v>2098</v>
      </c>
      <c r="I548" t="s">
        <v>2103</v>
      </c>
      <c r="J548">
        <v>13.31</v>
      </c>
      <c r="K548" t="s">
        <v>1717</v>
      </c>
      <c r="L548">
        <v>14.4</v>
      </c>
      <c r="M548" t="s">
        <v>2104</v>
      </c>
      <c r="O548" t="s">
        <v>756</v>
      </c>
      <c r="P548" t="s">
        <v>1468</v>
      </c>
      <c r="R548">
        <v>0.05</v>
      </c>
      <c r="S548" t="s">
        <v>829</v>
      </c>
      <c r="T548" t="s">
        <v>3144</v>
      </c>
      <c r="X548">
        <v>0.0071</v>
      </c>
      <c r="Y548" t="s">
        <v>1464</v>
      </c>
      <c r="Z548" t="s">
        <v>566</v>
      </c>
      <c r="AA548" t="s">
        <v>3145</v>
      </c>
    </row>
    <row r="549" spans="1:27" ht="14.25">
      <c r="A549" s="1" t="s">
        <v>2096</v>
      </c>
      <c r="B549" t="s">
        <v>2097</v>
      </c>
      <c r="C549" t="s">
        <v>1130</v>
      </c>
      <c r="D549" t="s">
        <v>926</v>
      </c>
      <c r="E549" t="s">
        <v>927</v>
      </c>
      <c r="F549" s="2">
        <v>37085</v>
      </c>
      <c r="G549" s="10">
        <f t="shared" si="8"/>
        <v>2001</v>
      </c>
      <c r="H549" t="s">
        <v>2098</v>
      </c>
      <c r="I549" t="s">
        <v>2105</v>
      </c>
      <c r="J549">
        <v>13.31</v>
      </c>
      <c r="K549" t="s">
        <v>1717</v>
      </c>
      <c r="L549">
        <v>29</v>
      </c>
      <c r="M549" t="s">
        <v>2104</v>
      </c>
      <c r="N549" t="s">
        <v>2106</v>
      </c>
      <c r="O549" t="s">
        <v>756</v>
      </c>
      <c r="P549" t="s">
        <v>1468</v>
      </c>
      <c r="R549">
        <v>0.05</v>
      </c>
      <c r="S549" t="s">
        <v>829</v>
      </c>
      <c r="T549" t="s">
        <v>3144</v>
      </c>
      <c r="X549">
        <v>0.0071</v>
      </c>
      <c r="Y549" t="s">
        <v>1464</v>
      </c>
      <c r="Z549" t="s">
        <v>566</v>
      </c>
      <c r="AA549" t="s">
        <v>3143</v>
      </c>
    </row>
    <row r="550" spans="1:27" ht="14.25">
      <c r="A550" s="1" t="s">
        <v>901</v>
      </c>
      <c r="B550" t="s">
        <v>902</v>
      </c>
      <c r="C550" t="s">
        <v>902</v>
      </c>
      <c r="D550" t="s">
        <v>871</v>
      </c>
      <c r="E550" t="s">
        <v>872</v>
      </c>
      <c r="F550" s="2">
        <v>37188</v>
      </c>
      <c r="G550" s="10">
        <f t="shared" si="8"/>
        <v>2001</v>
      </c>
      <c r="H550" t="s">
        <v>903</v>
      </c>
      <c r="I550" t="s">
        <v>2193</v>
      </c>
      <c r="J550">
        <v>13.31</v>
      </c>
      <c r="K550" t="s">
        <v>1457</v>
      </c>
      <c r="L550">
        <v>16</v>
      </c>
      <c r="M550" t="s">
        <v>1458</v>
      </c>
      <c r="N550" t="s">
        <v>2194</v>
      </c>
      <c r="O550" t="s">
        <v>756</v>
      </c>
      <c r="P550" t="s">
        <v>1468</v>
      </c>
      <c r="Q550" t="s">
        <v>3146</v>
      </c>
      <c r="R550">
        <v>0.12</v>
      </c>
      <c r="S550" t="s">
        <v>1503</v>
      </c>
      <c r="U550">
        <v>0.433</v>
      </c>
      <c r="V550" t="s">
        <v>1463</v>
      </c>
      <c r="X550">
        <v>0.0271</v>
      </c>
      <c r="Y550" t="s">
        <v>1464</v>
      </c>
      <c r="AA550" t="s">
        <v>1465</v>
      </c>
    </row>
    <row r="551" spans="1:27" ht="14.25">
      <c r="A551" s="1" t="s">
        <v>779</v>
      </c>
      <c r="B551" t="s">
        <v>780</v>
      </c>
      <c r="C551" t="s">
        <v>781</v>
      </c>
      <c r="D551" t="s">
        <v>782</v>
      </c>
      <c r="E551" t="s">
        <v>783</v>
      </c>
      <c r="F551" s="2">
        <v>37193</v>
      </c>
      <c r="G551" s="10">
        <f t="shared" si="8"/>
        <v>2001</v>
      </c>
      <c r="H551" t="s">
        <v>784</v>
      </c>
      <c r="I551" t="s">
        <v>2199</v>
      </c>
      <c r="J551">
        <v>13.31</v>
      </c>
      <c r="K551" t="s">
        <v>1433</v>
      </c>
      <c r="L551">
        <v>13</v>
      </c>
      <c r="M551" t="s">
        <v>1458</v>
      </c>
      <c r="N551" t="s">
        <v>2200</v>
      </c>
      <c r="O551" t="s">
        <v>756</v>
      </c>
      <c r="P551" t="s">
        <v>582</v>
      </c>
      <c r="Q551" t="s">
        <v>812</v>
      </c>
      <c r="R551">
        <v>1.24</v>
      </c>
      <c r="S551" t="s">
        <v>1503</v>
      </c>
      <c r="X551">
        <v>0.095</v>
      </c>
      <c r="Y551" t="s">
        <v>1464</v>
      </c>
      <c r="AA551" t="s">
        <v>1465</v>
      </c>
    </row>
    <row r="552" spans="1:27" ht="14.25">
      <c r="A552" s="1" t="s">
        <v>2202</v>
      </c>
      <c r="B552" t="s">
        <v>2203</v>
      </c>
      <c r="C552" t="s">
        <v>2203</v>
      </c>
      <c r="D552" t="s">
        <v>1299</v>
      </c>
      <c r="E552" t="s">
        <v>1300</v>
      </c>
      <c r="F552" s="2">
        <v>37194</v>
      </c>
      <c r="G552" s="10">
        <f t="shared" si="8"/>
        <v>2001</v>
      </c>
      <c r="I552" t="s">
        <v>2204</v>
      </c>
      <c r="J552">
        <v>13.31</v>
      </c>
      <c r="K552" t="s">
        <v>1457</v>
      </c>
      <c r="L552">
        <v>12.6</v>
      </c>
      <c r="M552" t="s">
        <v>1458</v>
      </c>
      <c r="N552" t="s">
        <v>2205</v>
      </c>
      <c r="O552" t="s">
        <v>756</v>
      </c>
      <c r="P552" t="s">
        <v>1468</v>
      </c>
      <c r="R552">
        <v>0.1</v>
      </c>
      <c r="S552" t="s">
        <v>3147</v>
      </c>
      <c r="X552">
        <v>0.1</v>
      </c>
      <c r="Y552" t="s">
        <v>3147</v>
      </c>
      <c r="AA552" t="s">
        <v>1465</v>
      </c>
    </row>
    <row r="553" spans="1:27" ht="14.25">
      <c r="A553" s="1" t="s">
        <v>907</v>
      </c>
      <c r="B553" t="s">
        <v>908</v>
      </c>
      <c r="C553" t="s">
        <v>908</v>
      </c>
      <c r="D553" t="s">
        <v>909</v>
      </c>
      <c r="E553" t="s">
        <v>591</v>
      </c>
      <c r="F553" s="2">
        <v>37224</v>
      </c>
      <c r="G553" s="10">
        <f t="shared" si="8"/>
        <v>2001</v>
      </c>
      <c r="H553" t="s">
        <v>910</v>
      </c>
      <c r="I553" t="s">
        <v>641</v>
      </c>
      <c r="J553">
        <v>13.31</v>
      </c>
      <c r="K553" t="s">
        <v>1457</v>
      </c>
      <c r="L553">
        <v>91.2</v>
      </c>
      <c r="M553" t="s">
        <v>1458</v>
      </c>
      <c r="N553" t="s">
        <v>2213</v>
      </c>
      <c r="O553" t="s">
        <v>756</v>
      </c>
      <c r="P553" t="s">
        <v>1468</v>
      </c>
      <c r="R553">
        <v>0.46</v>
      </c>
      <c r="S553" t="s">
        <v>1503</v>
      </c>
      <c r="U553">
        <v>2.06</v>
      </c>
      <c r="V553" t="s">
        <v>1463</v>
      </c>
      <c r="X553">
        <v>0.005</v>
      </c>
      <c r="Y553" t="s">
        <v>1464</v>
      </c>
      <c r="AA553" t="s">
        <v>3148</v>
      </c>
    </row>
    <row r="554" spans="1:27" ht="14.25">
      <c r="A554" s="1" t="s">
        <v>907</v>
      </c>
      <c r="B554" t="s">
        <v>908</v>
      </c>
      <c r="C554" t="s">
        <v>908</v>
      </c>
      <c r="D554" t="s">
        <v>909</v>
      </c>
      <c r="E554" t="s">
        <v>591</v>
      </c>
      <c r="F554" s="2">
        <v>37224</v>
      </c>
      <c r="G554" s="10">
        <f t="shared" si="8"/>
        <v>2001</v>
      </c>
      <c r="H554" t="s">
        <v>910</v>
      </c>
      <c r="I554" t="s">
        <v>2215</v>
      </c>
      <c r="J554">
        <v>13.31</v>
      </c>
      <c r="K554" t="s">
        <v>1457</v>
      </c>
      <c r="L554">
        <v>37</v>
      </c>
      <c r="M554" t="s">
        <v>1458</v>
      </c>
      <c r="N554" t="s">
        <v>2216</v>
      </c>
      <c r="O554" t="s">
        <v>756</v>
      </c>
      <c r="P554" t="s">
        <v>582</v>
      </c>
      <c r="Q554" t="s">
        <v>3149</v>
      </c>
      <c r="R554">
        <v>0.11</v>
      </c>
      <c r="S554" t="s">
        <v>1503</v>
      </c>
      <c r="U554">
        <v>0.48</v>
      </c>
      <c r="V554" t="s">
        <v>1463</v>
      </c>
      <c r="X554">
        <v>0.003</v>
      </c>
      <c r="Y554" t="s">
        <v>1464</v>
      </c>
      <c r="AA554" t="s">
        <v>3150</v>
      </c>
    </row>
    <row r="555" spans="1:27" ht="14.25">
      <c r="A555" s="1" t="s">
        <v>3151</v>
      </c>
      <c r="B555" t="s">
        <v>3152</v>
      </c>
      <c r="C555" t="s">
        <v>3152</v>
      </c>
      <c r="D555" t="s">
        <v>1217</v>
      </c>
      <c r="E555" t="s">
        <v>3153</v>
      </c>
      <c r="F555" s="2">
        <v>37228</v>
      </c>
      <c r="G555" s="10">
        <f t="shared" si="8"/>
        <v>2001</v>
      </c>
      <c r="H555" t="s">
        <v>3154</v>
      </c>
      <c r="I555" t="s">
        <v>3155</v>
      </c>
      <c r="J555">
        <v>13.31</v>
      </c>
      <c r="K555" t="s">
        <v>1457</v>
      </c>
      <c r="L555">
        <v>75</v>
      </c>
      <c r="M555" t="s">
        <v>1458</v>
      </c>
      <c r="N555" t="s">
        <v>3156</v>
      </c>
      <c r="O555" t="s">
        <v>756</v>
      </c>
      <c r="P555" t="s">
        <v>1468</v>
      </c>
      <c r="R555">
        <v>7.6</v>
      </c>
      <c r="S555" t="s">
        <v>3157</v>
      </c>
      <c r="T555" t="s">
        <v>3158</v>
      </c>
      <c r="X555">
        <v>0.007</v>
      </c>
      <c r="Y555" t="s">
        <v>1464</v>
      </c>
      <c r="Z555" t="s">
        <v>3159</v>
      </c>
      <c r="AA555" t="s">
        <v>3160</v>
      </c>
    </row>
    <row r="556" spans="1:27" ht="14.25">
      <c r="A556" s="1" t="s">
        <v>2218</v>
      </c>
      <c r="B556" t="s">
        <v>2219</v>
      </c>
      <c r="C556" t="s">
        <v>2220</v>
      </c>
      <c r="D556" t="s">
        <v>1217</v>
      </c>
      <c r="E556" t="s">
        <v>1218</v>
      </c>
      <c r="F556" s="2">
        <v>37232</v>
      </c>
      <c r="G556" s="10">
        <f t="shared" si="8"/>
        <v>2001</v>
      </c>
      <c r="H556" t="s">
        <v>2221</v>
      </c>
      <c r="I556" t="s">
        <v>1421</v>
      </c>
      <c r="J556">
        <v>13.31</v>
      </c>
      <c r="K556" t="s">
        <v>1457</v>
      </c>
      <c r="L556">
        <v>21</v>
      </c>
      <c r="M556" t="s">
        <v>1458</v>
      </c>
      <c r="O556" t="s">
        <v>756</v>
      </c>
      <c r="P556" t="s">
        <v>1461</v>
      </c>
      <c r="Q556" t="s">
        <v>3161</v>
      </c>
      <c r="R556">
        <v>0.0075</v>
      </c>
      <c r="S556" t="s">
        <v>1464</v>
      </c>
      <c r="X556">
        <v>0.0075</v>
      </c>
      <c r="Y556" t="s">
        <v>1464</v>
      </c>
      <c r="AA556" t="s">
        <v>1465</v>
      </c>
    </row>
    <row r="557" spans="1:27" ht="14.25">
      <c r="A557" s="1" t="s">
        <v>2226</v>
      </c>
      <c r="B557" t="s">
        <v>2227</v>
      </c>
      <c r="C557" t="s">
        <v>2228</v>
      </c>
      <c r="D557" t="s">
        <v>808</v>
      </c>
      <c r="E557" t="s">
        <v>1320</v>
      </c>
      <c r="F557" s="2">
        <v>37239</v>
      </c>
      <c r="G557" s="10">
        <f t="shared" si="8"/>
        <v>2001</v>
      </c>
      <c r="H557" t="s">
        <v>2229</v>
      </c>
      <c r="I557" t="s">
        <v>2230</v>
      </c>
      <c r="J557">
        <v>13.31</v>
      </c>
      <c r="K557" t="s">
        <v>1457</v>
      </c>
      <c r="L557">
        <v>90</v>
      </c>
      <c r="M557" t="s">
        <v>1458</v>
      </c>
      <c r="N557" t="s">
        <v>2231</v>
      </c>
      <c r="O557" t="s">
        <v>756</v>
      </c>
      <c r="P557" t="s">
        <v>1461</v>
      </c>
      <c r="Q557" t="s">
        <v>3162</v>
      </c>
      <c r="R557">
        <v>0.0217</v>
      </c>
      <c r="S557" t="s">
        <v>1464</v>
      </c>
      <c r="X557">
        <v>0.0217</v>
      </c>
      <c r="Y557" t="s">
        <v>1464</v>
      </c>
      <c r="AA557" t="s">
        <v>1465</v>
      </c>
    </row>
    <row r="558" spans="1:27" ht="14.25">
      <c r="A558" s="1" t="s">
        <v>2226</v>
      </c>
      <c r="B558" t="s">
        <v>2227</v>
      </c>
      <c r="C558" t="s">
        <v>2228</v>
      </c>
      <c r="D558" t="s">
        <v>808</v>
      </c>
      <c r="E558" t="s">
        <v>1320</v>
      </c>
      <c r="F558" s="2">
        <v>37239</v>
      </c>
      <c r="G558" s="10">
        <f t="shared" si="8"/>
        <v>2001</v>
      </c>
      <c r="H558" t="s">
        <v>2229</v>
      </c>
      <c r="I558" t="s">
        <v>2234</v>
      </c>
      <c r="J558">
        <v>13.31</v>
      </c>
      <c r="K558" t="s">
        <v>1457</v>
      </c>
      <c r="L558">
        <v>50</v>
      </c>
      <c r="M558" t="s">
        <v>1458</v>
      </c>
      <c r="N558" t="s">
        <v>2235</v>
      </c>
      <c r="O558" t="s">
        <v>756</v>
      </c>
      <c r="P558" t="s">
        <v>1461</v>
      </c>
      <c r="Q558" t="s">
        <v>3163</v>
      </c>
      <c r="R558">
        <v>0.0217</v>
      </c>
      <c r="S558" t="s">
        <v>1464</v>
      </c>
      <c r="X558">
        <v>0.0217</v>
      </c>
      <c r="Y558" t="s">
        <v>1464</v>
      </c>
      <c r="AA558" t="s">
        <v>1465</v>
      </c>
    </row>
    <row r="559" spans="1:27" ht="14.25">
      <c r="A559" s="1" t="s">
        <v>2226</v>
      </c>
      <c r="B559" t="s">
        <v>2227</v>
      </c>
      <c r="C559" t="s">
        <v>2228</v>
      </c>
      <c r="D559" t="s">
        <v>808</v>
      </c>
      <c r="E559" t="s">
        <v>1320</v>
      </c>
      <c r="F559" s="2">
        <v>37239</v>
      </c>
      <c r="G559" s="10">
        <f t="shared" si="8"/>
        <v>2001</v>
      </c>
      <c r="H559" t="s">
        <v>2229</v>
      </c>
      <c r="I559" t="s">
        <v>2237</v>
      </c>
      <c r="J559">
        <v>13.31</v>
      </c>
      <c r="K559" t="s">
        <v>1457</v>
      </c>
      <c r="L559">
        <v>21</v>
      </c>
      <c r="M559" t="s">
        <v>1458</v>
      </c>
      <c r="N559" t="s">
        <v>2238</v>
      </c>
      <c r="O559" t="s">
        <v>756</v>
      </c>
      <c r="P559" t="s">
        <v>1461</v>
      </c>
      <c r="Q559" t="s">
        <v>3164</v>
      </c>
      <c r="R559">
        <v>0.0164</v>
      </c>
      <c r="S559" t="s">
        <v>1464</v>
      </c>
      <c r="U559">
        <v>1.5</v>
      </c>
      <c r="V559" t="s">
        <v>1463</v>
      </c>
      <c r="X559">
        <v>0.0164</v>
      </c>
      <c r="Y559" t="s">
        <v>1464</v>
      </c>
      <c r="AA559" t="s">
        <v>1465</v>
      </c>
    </row>
    <row r="560" spans="1:27" ht="14.25">
      <c r="A560" s="1" t="s">
        <v>549</v>
      </c>
      <c r="B560" t="s">
        <v>550</v>
      </c>
      <c r="C560" t="s">
        <v>551</v>
      </c>
      <c r="D560" t="s">
        <v>1510</v>
      </c>
      <c r="E560" t="s">
        <v>1511</v>
      </c>
      <c r="F560" s="2">
        <v>37281</v>
      </c>
      <c r="G560" s="10">
        <f t="shared" si="8"/>
        <v>2002</v>
      </c>
      <c r="H560" t="s">
        <v>552</v>
      </c>
      <c r="I560" t="s">
        <v>2253</v>
      </c>
      <c r="J560">
        <v>13.31</v>
      </c>
      <c r="K560" t="s">
        <v>1717</v>
      </c>
      <c r="L560">
        <v>65.5</v>
      </c>
      <c r="M560" t="s">
        <v>1458</v>
      </c>
      <c r="N560" t="s">
        <v>2254</v>
      </c>
      <c r="O560" t="s">
        <v>756</v>
      </c>
      <c r="P560" t="s">
        <v>1461</v>
      </c>
      <c r="Q560" t="s">
        <v>3165</v>
      </c>
      <c r="R560">
        <v>3.33</v>
      </c>
      <c r="S560" t="s">
        <v>1503</v>
      </c>
      <c r="U560">
        <v>2.2</v>
      </c>
      <c r="V560" t="s">
        <v>1463</v>
      </c>
      <c r="X560">
        <v>0.05</v>
      </c>
      <c r="Y560" t="s">
        <v>1464</v>
      </c>
      <c r="AA560" t="s">
        <v>1465</v>
      </c>
    </row>
    <row r="561" spans="1:27" ht="14.25">
      <c r="A561" s="1" t="s">
        <v>3166</v>
      </c>
      <c r="B561" t="s">
        <v>3167</v>
      </c>
      <c r="C561" t="s">
        <v>3167</v>
      </c>
      <c r="D561" t="s">
        <v>959</v>
      </c>
      <c r="E561" t="s">
        <v>960</v>
      </c>
      <c r="F561" s="2">
        <v>37449</v>
      </c>
      <c r="G561" s="10">
        <f t="shared" si="8"/>
        <v>2002</v>
      </c>
      <c r="H561" t="s">
        <v>3168</v>
      </c>
      <c r="I561" t="s">
        <v>3169</v>
      </c>
      <c r="J561">
        <v>13.31</v>
      </c>
      <c r="K561" t="s">
        <v>1457</v>
      </c>
      <c r="L561">
        <v>33.5</v>
      </c>
      <c r="M561" t="s">
        <v>1458</v>
      </c>
      <c r="N561" t="s">
        <v>3170</v>
      </c>
      <c r="O561" t="s">
        <v>756</v>
      </c>
      <c r="P561" t="s">
        <v>1468</v>
      </c>
      <c r="R561">
        <v>0.308</v>
      </c>
      <c r="S561" t="s">
        <v>1464</v>
      </c>
      <c r="X561">
        <v>0.308</v>
      </c>
      <c r="Y561" t="s">
        <v>1464</v>
      </c>
      <c r="AA561" t="s">
        <v>1465</v>
      </c>
    </row>
    <row r="562" spans="1:27" ht="14.25">
      <c r="A562" s="1" t="s">
        <v>2309</v>
      </c>
      <c r="B562" t="s">
        <v>2310</v>
      </c>
      <c r="C562" t="s">
        <v>2311</v>
      </c>
      <c r="D562" t="s">
        <v>713</v>
      </c>
      <c r="E562" t="s">
        <v>714</v>
      </c>
      <c r="F562" s="2">
        <v>37460</v>
      </c>
      <c r="G562" s="10">
        <f t="shared" si="8"/>
        <v>2002</v>
      </c>
      <c r="H562" t="s">
        <v>2312</v>
      </c>
      <c r="I562" t="s">
        <v>2313</v>
      </c>
      <c r="J562">
        <v>13.31</v>
      </c>
      <c r="K562" t="s">
        <v>2314</v>
      </c>
      <c r="L562">
        <v>48.69</v>
      </c>
      <c r="M562" t="s">
        <v>2315</v>
      </c>
      <c r="O562" t="s">
        <v>756</v>
      </c>
      <c r="P562" t="s">
        <v>1479</v>
      </c>
      <c r="Q562" t="s">
        <v>2316</v>
      </c>
      <c r="R562">
        <v>0.007</v>
      </c>
      <c r="S562" t="s">
        <v>1464</v>
      </c>
      <c r="X562">
        <v>0.007</v>
      </c>
      <c r="Y562" t="s">
        <v>1464</v>
      </c>
      <c r="AA562" t="s">
        <v>1465</v>
      </c>
    </row>
    <row r="563" spans="1:27" ht="14.25">
      <c r="A563" s="1" t="s">
        <v>2317</v>
      </c>
      <c r="B563" t="s">
        <v>2318</v>
      </c>
      <c r="C563" t="s">
        <v>2319</v>
      </c>
      <c r="D563" t="s">
        <v>1453</v>
      </c>
      <c r="E563" t="s">
        <v>1454</v>
      </c>
      <c r="F563" s="2">
        <v>37505</v>
      </c>
      <c r="G563" s="10">
        <f t="shared" si="8"/>
        <v>2002</v>
      </c>
      <c r="H563" t="s">
        <v>2320</v>
      </c>
      <c r="I563" t="s">
        <v>1204</v>
      </c>
      <c r="J563">
        <v>13.31</v>
      </c>
      <c r="K563" t="s">
        <v>1457</v>
      </c>
      <c r="L563">
        <v>80</v>
      </c>
      <c r="M563" t="s">
        <v>1458</v>
      </c>
      <c r="N563" t="s">
        <v>2321</v>
      </c>
      <c r="O563" t="s">
        <v>756</v>
      </c>
      <c r="P563" t="s">
        <v>1461</v>
      </c>
      <c r="Q563" t="s">
        <v>2322</v>
      </c>
      <c r="R563">
        <v>0.58</v>
      </c>
      <c r="S563" t="s">
        <v>1503</v>
      </c>
      <c r="U563">
        <v>0.87</v>
      </c>
      <c r="V563" t="s">
        <v>1463</v>
      </c>
      <c r="X563">
        <v>0.007</v>
      </c>
      <c r="Y563" t="s">
        <v>1464</v>
      </c>
      <c r="AA563" t="s">
        <v>1465</v>
      </c>
    </row>
    <row r="564" spans="1:27" ht="14.25">
      <c r="A564" s="1" t="s">
        <v>2348</v>
      </c>
      <c r="B564" t="s">
        <v>2349</v>
      </c>
      <c r="C564" t="s">
        <v>2350</v>
      </c>
      <c r="D564" t="s">
        <v>819</v>
      </c>
      <c r="E564" t="s">
        <v>2351</v>
      </c>
      <c r="F564" s="2">
        <v>37552</v>
      </c>
      <c r="G564" s="10">
        <f t="shared" si="8"/>
        <v>2002</v>
      </c>
      <c r="H564" t="s">
        <v>2063</v>
      </c>
      <c r="I564" t="s">
        <v>1725</v>
      </c>
      <c r="J564">
        <v>13.31</v>
      </c>
      <c r="K564" t="s">
        <v>1457</v>
      </c>
      <c r="L564">
        <v>31.4</v>
      </c>
      <c r="M564" t="s">
        <v>1458</v>
      </c>
      <c r="N564" t="s">
        <v>2352</v>
      </c>
      <c r="O564" t="s">
        <v>756</v>
      </c>
      <c r="P564" t="s">
        <v>1461</v>
      </c>
      <c r="Q564" t="s">
        <v>3171</v>
      </c>
      <c r="R564">
        <v>0.01</v>
      </c>
      <c r="S564" t="s">
        <v>1464</v>
      </c>
      <c r="X564">
        <v>0.01</v>
      </c>
      <c r="Y564" t="s">
        <v>1464</v>
      </c>
      <c r="AA564" t="s">
        <v>1465</v>
      </c>
    </row>
    <row r="565" spans="1:27" ht="14.25">
      <c r="A565" s="1" t="s">
        <v>2368</v>
      </c>
      <c r="B565" t="s">
        <v>2369</v>
      </c>
      <c r="D565" t="s">
        <v>1453</v>
      </c>
      <c r="E565" t="s">
        <v>1454</v>
      </c>
      <c r="F565" s="2">
        <v>37591</v>
      </c>
      <c r="G565" s="10">
        <f t="shared" si="8"/>
        <v>2002</v>
      </c>
      <c r="H565" t="s">
        <v>2370</v>
      </c>
      <c r="I565" t="s">
        <v>2371</v>
      </c>
      <c r="J565">
        <v>13.31</v>
      </c>
      <c r="K565" t="s">
        <v>1457</v>
      </c>
      <c r="L565">
        <v>26.5</v>
      </c>
      <c r="M565" t="s">
        <v>1458</v>
      </c>
      <c r="N565" t="s">
        <v>2372</v>
      </c>
      <c r="O565" t="s">
        <v>756</v>
      </c>
      <c r="P565" t="s">
        <v>1468</v>
      </c>
      <c r="Q565" t="s">
        <v>2373</v>
      </c>
      <c r="R565">
        <v>1.1</v>
      </c>
      <c r="S565" t="s">
        <v>1463</v>
      </c>
      <c r="Z565" t="s">
        <v>586</v>
      </c>
      <c r="AA565" t="s">
        <v>1465</v>
      </c>
    </row>
    <row r="566" spans="1:27" ht="14.25">
      <c r="A566" s="1" t="s">
        <v>2374</v>
      </c>
      <c r="B566" t="s">
        <v>2375</v>
      </c>
      <c r="C566" t="s">
        <v>2376</v>
      </c>
      <c r="D566" t="s">
        <v>1497</v>
      </c>
      <c r="E566" t="s">
        <v>1498</v>
      </c>
      <c r="F566" s="2">
        <v>37599</v>
      </c>
      <c r="G566" s="10">
        <f t="shared" si="8"/>
        <v>2002</v>
      </c>
      <c r="H566" t="s">
        <v>2377</v>
      </c>
      <c r="I566" t="s">
        <v>2378</v>
      </c>
      <c r="J566">
        <v>13.31</v>
      </c>
      <c r="K566" t="s">
        <v>1457</v>
      </c>
      <c r="O566" t="s">
        <v>756</v>
      </c>
      <c r="P566" t="s">
        <v>1468</v>
      </c>
      <c r="R566">
        <v>0.04</v>
      </c>
      <c r="S566" t="s">
        <v>1503</v>
      </c>
      <c r="U566">
        <v>0.18</v>
      </c>
      <c r="V566" t="s">
        <v>1463</v>
      </c>
      <c r="AA566" t="s">
        <v>1465</v>
      </c>
    </row>
    <row r="567" spans="1:27" ht="14.25">
      <c r="A567" s="1" t="s">
        <v>2387</v>
      </c>
      <c r="B567" t="s">
        <v>2388</v>
      </c>
      <c r="C567" t="s">
        <v>2389</v>
      </c>
      <c r="D567" t="s">
        <v>713</v>
      </c>
      <c r="E567" t="s">
        <v>714</v>
      </c>
      <c r="F567" s="2">
        <v>37610</v>
      </c>
      <c r="G567" s="10">
        <f t="shared" si="8"/>
        <v>2002</v>
      </c>
      <c r="H567" t="s">
        <v>2390</v>
      </c>
      <c r="I567" t="s">
        <v>2391</v>
      </c>
      <c r="J567">
        <v>13.31</v>
      </c>
      <c r="K567" t="s">
        <v>1457</v>
      </c>
      <c r="L567">
        <v>16.4</v>
      </c>
      <c r="M567" t="s">
        <v>1458</v>
      </c>
      <c r="N567" t="s">
        <v>2392</v>
      </c>
      <c r="O567" t="s">
        <v>756</v>
      </c>
      <c r="P567" t="s">
        <v>1461</v>
      </c>
      <c r="Q567" t="s">
        <v>3172</v>
      </c>
      <c r="R567">
        <v>0.0075</v>
      </c>
      <c r="S567" t="s">
        <v>1464</v>
      </c>
      <c r="X567">
        <v>0.0075</v>
      </c>
      <c r="Y567" t="s">
        <v>1464</v>
      </c>
      <c r="AA567" t="s">
        <v>1465</v>
      </c>
    </row>
    <row r="568" spans="1:27" ht="14.25">
      <c r="A568" s="1" t="s">
        <v>2387</v>
      </c>
      <c r="B568" t="s">
        <v>2388</v>
      </c>
      <c r="C568" t="s">
        <v>2389</v>
      </c>
      <c r="D568" t="s">
        <v>713</v>
      </c>
      <c r="E568" t="s">
        <v>714</v>
      </c>
      <c r="F568" s="2">
        <v>37610</v>
      </c>
      <c r="G568" s="10">
        <f t="shared" si="8"/>
        <v>2002</v>
      </c>
      <c r="H568" t="s">
        <v>2390</v>
      </c>
      <c r="I568" t="s">
        <v>1204</v>
      </c>
      <c r="J568">
        <v>13.31</v>
      </c>
      <c r="K568" t="s">
        <v>1457</v>
      </c>
      <c r="L568">
        <v>68</v>
      </c>
      <c r="M568" t="s">
        <v>1458</v>
      </c>
      <c r="N568" t="s">
        <v>2393</v>
      </c>
      <c r="O568" t="s">
        <v>756</v>
      </c>
      <c r="P568" t="s">
        <v>1461</v>
      </c>
      <c r="Q568" t="s">
        <v>3173</v>
      </c>
      <c r="R568">
        <v>0.0075</v>
      </c>
      <c r="S568" t="s">
        <v>1464</v>
      </c>
      <c r="X568">
        <v>0.0075</v>
      </c>
      <c r="Y568" t="s">
        <v>1464</v>
      </c>
      <c r="AA568" t="s">
        <v>1465</v>
      </c>
    </row>
    <row r="569" spans="1:27" ht="14.25">
      <c r="A569" s="1" t="s">
        <v>2411</v>
      </c>
      <c r="B569" t="s">
        <v>2412</v>
      </c>
      <c r="C569" t="s">
        <v>2413</v>
      </c>
      <c r="D569" t="s">
        <v>909</v>
      </c>
      <c r="E569" t="s">
        <v>591</v>
      </c>
      <c r="F569" s="2">
        <v>37635</v>
      </c>
      <c r="G569" s="10">
        <f t="shared" si="8"/>
        <v>2003</v>
      </c>
      <c r="H569" t="s">
        <v>2414</v>
      </c>
      <c r="I569" t="s">
        <v>2415</v>
      </c>
      <c r="J569">
        <v>13.31</v>
      </c>
      <c r="K569" t="s">
        <v>1457</v>
      </c>
      <c r="L569">
        <v>1700</v>
      </c>
      <c r="M569" t="s">
        <v>2416</v>
      </c>
      <c r="N569" t="s">
        <v>2417</v>
      </c>
      <c r="O569" t="s">
        <v>756</v>
      </c>
      <c r="P569" t="s">
        <v>1468</v>
      </c>
      <c r="R569">
        <v>20</v>
      </c>
      <c r="S569" t="s">
        <v>1681</v>
      </c>
      <c r="U569">
        <v>17</v>
      </c>
      <c r="V569" t="s">
        <v>1463</v>
      </c>
      <c r="X569">
        <v>0.02</v>
      </c>
      <c r="Y569" t="s">
        <v>1464</v>
      </c>
      <c r="AA569" t="s">
        <v>1465</v>
      </c>
    </row>
    <row r="570" spans="1:27" ht="14.25">
      <c r="A570" s="1" t="s">
        <v>2985</v>
      </c>
      <c r="B570" t="s">
        <v>2986</v>
      </c>
      <c r="C570" t="s">
        <v>2986</v>
      </c>
      <c r="D570" t="s">
        <v>713</v>
      </c>
      <c r="E570" t="s">
        <v>714</v>
      </c>
      <c r="F570" s="2">
        <v>37652</v>
      </c>
      <c r="G570" s="10">
        <f t="shared" si="8"/>
        <v>2003</v>
      </c>
      <c r="I570" t="s">
        <v>2987</v>
      </c>
      <c r="J570">
        <v>13.31</v>
      </c>
      <c r="K570" t="s">
        <v>1457</v>
      </c>
      <c r="L570">
        <v>1.6</v>
      </c>
      <c r="M570" t="s">
        <v>1458</v>
      </c>
      <c r="N570" t="s">
        <v>2988</v>
      </c>
      <c r="O570" t="s">
        <v>756</v>
      </c>
      <c r="P570" t="s">
        <v>1461</v>
      </c>
      <c r="Q570" t="s">
        <v>906</v>
      </c>
      <c r="R570">
        <v>0.008</v>
      </c>
      <c r="S570" t="s">
        <v>1464</v>
      </c>
      <c r="U570">
        <v>0.012</v>
      </c>
      <c r="V570" t="s">
        <v>1503</v>
      </c>
      <c r="X570">
        <v>0.008</v>
      </c>
      <c r="Y570" t="s">
        <v>1464</v>
      </c>
      <c r="AA570" t="s">
        <v>1465</v>
      </c>
    </row>
    <row r="571" spans="1:27" ht="14.25">
      <c r="A571" s="1" t="s">
        <v>2439</v>
      </c>
      <c r="B571" t="s">
        <v>2440</v>
      </c>
      <c r="C571" t="s">
        <v>2441</v>
      </c>
      <c r="D571" t="s">
        <v>819</v>
      </c>
      <c r="E571" t="s">
        <v>2351</v>
      </c>
      <c r="F571" s="2">
        <v>37704</v>
      </c>
      <c r="G571" s="10">
        <f t="shared" si="8"/>
        <v>2003</v>
      </c>
      <c r="H571" t="s">
        <v>2063</v>
      </c>
      <c r="I571" t="s">
        <v>1204</v>
      </c>
      <c r="J571">
        <v>13.31</v>
      </c>
      <c r="K571" t="s">
        <v>1457</v>
      </c>
      <c r="L571">
        <v>83</v>
      </c>
      <c r="M571" t="s">
        <v>1458</v>
      </c>
      <c r="N571" t="s">
        <v>2442</v>
      </c>
      <c r="O571" t="s">
        <v>756</v>
      </c>
      <c r="P571" t="s">
        <v>1468</v>
      </c>
      <c r="R571">
        <v>0.0084</v>
      </c>
      <c r="S571" t="s">
        <v>1464</v>
      </c>
      <c r="X571">
        <v>0.0084</v>
      </c>
      <c r="Y571" t="s">
        <v>1464</v>
      </c>
      <c r="AA571" t="s">
        <v>1465</v>
      </c>
    </row>
    <row r="572" spans="1:27" ht="14.25">
      <c r="A572" s="1" t="s">
        <v>915</v>
      </c>
      <c r="B572" t="s">
        <v>916</v>
      </c>
      <c r="C572" t="s">
        <v>917</v>
      </c>
      <c r="D572" t="s">
        <v>1453</v>
      </c>
      <c r="E572" t="s">
        <v>1454</v>
      </c>
      <c r="F572" s="2">
        <v>37704</v>
      </c>
      <c r="G572" s="10">
        <f t="shared" si="8"/>
        <v>2003</v>
      </c>
      <c r="I572" t="s">
        <v>1834</v>
      </c>
      <c r="J572">
        <v>13.31</v>
      </c>
      <c r="K572" t="s">
        <v>1457</v>
      </c>
      <c r="L572">
        <v>43.2</v>
      </c>
      <c r="M572" t="s">
        <v>1458</v>
      </c>
      <c r="N572" t="s">
        <v>2443</v>
      </c>
      <c r="O572" t="s">
        <v>756</v>
      </c>
      <c r="P572" t="s">
        <v>1461</v>
      </c>
      <c r="Q572" t="s">
        <v>906</v>
      </c>
      <c r="R572">
        <v>0.62</v>
      </c>
      <c r="S572" t="s">
        <v>1503</v>
      </c>
      <c r="T572" t="s">
        <v>922</v>
      </c>
      <c r="X572">
        <v>0.014</v>
      </c>
      <c r="Y572" t="s">
        <v>1464</v>
      </c>
      <c r="AA572" t="s">
        <v>3174</v>
      </c>
    </row>
    <row r="573" spans="1:27" ht="14.25">
      <c r="A573" s="1" t="s">
        <v>1676</v>
      </c>
      <c r="B573" t="s">
        <v>1677</v>
      </c>
      <c r="C573" t="s">
        <v>1677</v>
      </c>
      <c r="D573" t="s">
        <v>1229</v>
      </c>
      <c r="E573" t="s">
        <v>1230</v>
      </c>
      <c r="F573" s="2">
        <v>37775</v>
      </c>
      <c r="G573" s="10">
        <f t="shared" si="8"/>
        <v>2003</v>
      </c>
      <c r="H573" t="s">
        <v>1678</v>
      </c>
      <c r="I573" t="s">
        <v>1679</v>
      </c>
      <c r="J573">
        <v>13.3</v>
      </c>
      <c r="K573" t="s">
        <v>1457</v>
      </c>
      <c r="L573">
        <v>1.8</v>
      </c>
      <c r="M573" t="s">
        <v>1458</v>
      </c>
      <c r="O573" t="s">
        <v>756</v>
      </c>
      <c r="P573" t="s">
        <v>1468</v>
      </c>
      <c r="Q573" t="s">
        <v>1680</v>
      </c>
      <c r="R573">
        <v>6.72</v>
      </c>
      <c r="S573" t="s">
        <v>1503</v>
      </c>
      <c r="U573">
        <v>37.33</v>
      </c>
      <c r="V573" t="s">
        <v>1681</v>
      </c>
      <c r="X573">
        <v>3.73</v>
      </c>
      <c r="Y573" t="s">
        <v>1464</v>
      </c>
      <c r="Z573" t="s">
        <v>1482</v>
      </c>
      <c r="AA573" t="s">
        <v>1465</v>
      </c>
    </row>
    <row r="574" spans="1:27" ht="14.25">
      <c r="A574" s="1" t="s">
        <v>2466</v>
      </c>
      <c r="B574" t="s">
        <v>2388</v>
      </c>
      <c r="C574" t="s">
        <v>2467</v>
      </c>
      <c r="D574" t="s">
        <v>713</v>
      </c>
      <c r="E574" t="s">
        <v>714</v>
      </c>
      <c r="F574" s="2">
        <v>37798</v>
      </c>
      <c r="G574" s="10">
        <f t="shared" si="8"/>
        <v>2003</v>
      </c>
      <c r="H574" t="s">
        <v>2468</v>
      </c>
      <c r="I574" t="s">
        <v>2469</v>
      </c>
      <c r="J574">
        <v>13.31</v>
      </c>
      <c r="K574" t="s">
        <v>1457</v>
      </c>
      <c r="L574">
        <v>9</v>
      </c>
      <c r="M574" t="s">
        <v>1458</v>
      </c>
      <c r="N574" t="s">
        <v>2470</v>
      </c>
      <c r="O574" t="s">
        <v>756</v>
      </c>
      <c r="P574" t="s">
        <v>1461</v>
      </c>
      <c r="Q574" t="s">
        <v>3172</v>
      </c>
      <c r="R574">
        <v>0.0075</v>
      </c>
      <c r="S574" t="s">
        <v>1464</v>
      </c>
      <c r="U574">
        <v>0.29</v>
      </c>
      <c r="V574" t="s">
        <v>1463</v>
      </c>
      <c r="X574">
        <v>0.0075</v>
      </c>
      <c r="Y574" t="s">
        <v>1464</v>
      </c>
      <c r="AA574" t="s">
        <v>1465</v>
      </c>
    </row>
    <row r="575" spans="1:27" ht="14.25">
      <c r="A575" s="1" t="s">
        <v>575</v>
      </c>
      <c r="B575" t="s">
        <v>576</v>
      </c>
      <c r="D575" t="s">
        <v>577</v>
      </c>
      <c r="E575" t="s">
        <v>578</v>
      </c>
      <c r="F575" s="2">
        <v>37959</v>
      </c>
      <c r="G575" s="10">
        <f t="shared" si="8"/>
        <v>2003</v>
      </c>
      <c r="H575" t="s">
        <v>579</v>
      </c>
      <c r="I575" t="s">
        <v>2494</v>
      </c>
      <c r="J575">
        <v>13.31</v>
      </c>
      <c r="K575" t="s">
        <v>1457</v>
      </c>
      <c r="L575">
        <v>70</v>
      </c>
      <c r="M575" t="s">
        <v>1458</v>
      </c>
      <c r="N575" t="s">
        <v>2495</v>
      </c>
      <c r="O575" t="s">
        <v>756</v>
      </c>
      <c r="P575" t="s">
        <v>1468</v>
      </c>
      <c r="Q575" t="s">
        <v>3175</v>
      </c>
      <c r="R575">
        <v>0.008</v>
      </c>
      <c r="S575" t="s">
        <v>1464</v>
      </c>
      <c r="X575">
        <v>0.01</v>
      </c>
      <c r="Y575" t="s">
        <v>1464</v>
      </c>
      <c r="AA575" t="s">
        <v>1465</v>
      </c>
    </row>
    <row r="576" spans="1:27" ht="14.25">
      <c r="A576" s="1" t="s">
        <v>2498</v>
      </c>
      <c r="B576" t="s">
        <v>2499</v>
      </c>
      <c r="C576" t="s">
        <v>2500</v>
      </c>
      <c r="D576" t="s">
        <v>769</v>
      </c>
      <c r="E576" t="s">
        <v>770</v>
      </c>
      <c r="F576" s="2">
        <v>38007</v>
      </c>
      <c r="G576" s="10">
        <f t="shared" si="8"/>
        <v>2004</v>
      </c>
      <c r="I576" t="s">
        <v>2501</v>
      </c>
      <c r="J576">
        <v>13.31</v>
      </c>
      <c r="K576" t="s">
        <v>1457</v>
      </c>
      <c r="L576">
        <v>60</v>
      </c>
      <c r="M576" t="s">
        <v>1458</v>
      </c>
      <c r="N576" t="s">
        <v>2502</v>
      </c>
      <c r="O576" t="s">
        <v>756</v>
      </c>
      <c r="P576" t="s">
        <v>1461</v>
      </c>
      <c r="Q576" t="s">
        <v>3176</v>
      </c>
      <c r="R576">
        <v>0.0075</v>
      </c>
      <c r="S576" t="s">
        <v>1464</v>
      </c>
      <c r="U576">
        <v>0.45</v>
      </c>
      <c r="V576" t="s">
        <v>1503</v>
      </c>
      <c r="X576">
        <v>0.0075</v>
      </c>
      <c r="Y576" t="s">
        <v>1464</v>
      </c>
      <c r="AA576" t="s">
        <v>1465</v>
      </c>
    </row>
    <row r="577" spans="1:27" ht="14.25">
      <c r="A577" s="1" t="s">
        <v>2498</v>
      </c>
      <c r="B577" t="s">
        <v>2499</v>
      </c>
      <c r="C577" t="s">
        <v>2500</v>
      </c>
      <c r="D577" t="s">
        <v>769</v>
      </c>
      <c r="E577" t="s">
        <v>770</v>
      </c>
      <c r="F577" s="2">
        <v>38007</v>
      </c>
      <c r="G577" s="10">
        <f t="shared" si="8"/>
        <v>2004</v>
      </c>
      <c r="I577" t="s">
        <v>2504</v>
      </c>
      <c r="J577">
        <v>13.31</v>
      </c>
      <c r="K577" t="s">
        <v>1457</v>
      </c>
      <c r="L577">
        <v>80</v>
      </c>
      <c r="M577" t="s">
        <v>1458</v>
      </c>
      <c r="N577" t="s">
        <v>2505</v>
      </c>
      <c r="O577" t="s">
        <v>756</v>
      </c>
      <c r="P577" t="s">
        <v>1461</v>
      </c>
      <c r="Q577" t="s">
        <v>3177</v>
      </c>
      <c r="R577">
        <v>0.0075</v>
      </c>
      <c r="S577" t="s">
        <v>1464</v>
      </c>
      <c r="U577">
        <v>0.6</v>
      </c>
      <c r="V577" t="s">
        <v>1503</v>
      </c>
      <c r="X577">
        <v>0.0075</v>
      </c>
      <c r="Y577" t="s">
        <v>1464</v>
      </c>
      <c r="AA577" t="s">
        <v>1465</v>
      </c>
    </row>
    <row r="578" spans="1:27" ht="14.25">
      <c r="A578" s="1" t="s">
        <v>2498</v>
      </c>
      <c r="B578" t="s">
        <v>2499</v>
      </c>
      <c r="C578" t="s">
        <v>2500</v>
      </c>
      <c r="D578" t="s">
        <v>769</v>
      </c>
      <c r="E578" t="s">
        <v>770</v>
      </c>
      <c r="F578" s="2">
        <v>38007</v>
      </c>
      <c r="G578" s="10">
        <f t="shared" si="8"/>
        <v>2004</v>
      </c>
      <c r="I578" t="s">
        <v>2507</v>
      </c>
      <c r="J578">
        <v>13.31</v>
      </c>
      <c r="K578" t="s">
        <v>1457</v>
      </c>
      <c r="L578">
        <v>11</v>
      </c>
      <c r="M578" t="s">
        <v>1458</v>
      </c>
      <c r="O578" t="s">
        <v>756</v>
      </c>
      <c r="P578" t="s">
        <v>1461</v>
      </c>
      <c r="Q578" t="s">
        <v>2503</v>
      </c>
      <c r="R578">
        <v>0.0075</v>
      </c>
      <c r="S578" t="s">
        <v>1464</v>
      </c>
      <c r="U578">
        <v>0.08</v>
      </c>
      <c r="V578" t="s">
        <v>1503</v>
      </c>
      <c r="X578">
        <v>0.0075</v>
      </c>
      <c r="Y578" t="s">
        <v>1464</v>
      </c>
      <c r="AA578" t="s">
        <v>1465</v>
      </c>
    </row>
    <row r="579" spans="1:27" ht="14.25">
      <c r="A579" s="1" t="s">
        <v>2498</v>
      </c>
      <c r="B579" t="s">
        <v>2499</v>
      </c>
      <c r="C579" t="s">
        <v>2500</v>
      </c>
      <c r="D579" t="s">
        <v>769</v>
      </c>
      <c r="E579" t="s">
        <v>770</v>
      </c>
      <c r="F579" s="2">
        <v>38007</v>
      </c>
      <c r="G579" s="10">
        <f aca="true" t="shared" si="9" ref="G579:G642">YEAR(F579)</f>
        <v>2004</v>
      </c>
      <c r="I579" t="s">
        <v>2509</v>
      </c>
      <c r="J579">
        <v>13.31</v>
      </c>
      <c r="K579" t="s">
        <v>1457</v>
      </c>
      <c r="L579">
        <v>34</v>
      </c>
      <c r="M579" t="s">
        <v>1458</v>
      </c>
      <c r="O579" t="s">
        <v>756</v>
      </c>
      <c r="P579" t="s">
        <v>1461</v>
      </c>
      <c r="Q579" t="s">
        <v>2503</v>
      </c>
      <c r="R579">
        <v>0.0075</v>
      </c>
      <c r="S579" t="s">
        <v>1464</v>
      </c>
      <c r="U579">
        <v>0.26</v>
      </c>
      <c r="V579" t="s">
        <v>1503</v>
      </c>
      <c r="X579">
        <v>0.0075</v>
      </c>
      <c r="Y579" t="s">
        <v>1464</v>
      </c>
      <c r="AA579" t="s">
        <v>1465</v>
      </c>
    </row>
    <row r="580" spans="1:27" ht="14.25">
      <c r="A580" s="1" t="s">
        <v>3013</v>
      </c>
      <c r="B580" t="s">
        <v>3014</v>
      </c>
      <c r="C580" t="s">
        <v>2132</v>
      </c>
      <c r="D580" t="s">
        <v>989</v>
      </c>
      <c r="E580" t="s">
        <v>990</v>
      </c>
      <c r="F580" s="2">
        <v>38020</v>
      </c>
      <c r="G580" s="10">
        <f t="shared" si="9"/>
        <v>2004</v>
      </c>
      <c r="H580" t="s">
        <v>3015</v>
      </c>
      <c r="I580" t="s">
        <v>2138</v>
      </c>
      <c r="J580">
        <v>13.31</v>
      </c>
      <c r="K580" t="s">
        <v>1457</v>
      </c>
      <c r="L580">
        <v>16</v>
      </c>
      <c r="M580" t="s">
        <v>1458</v>
      </c>
      <c r="O580" t="s">
        <v>756</v>
      </c>
      <c r="P580" t="s">
        <v>1461</v>
      </c>
      <c r="Q580" t="s">
        <v>3178</v>
      </c>
      <c r="R580">
        <v>0.12</v>
      </c>
      <c r="S580" t="s">
        <v>1503</v>
      </c>
      <c r="U580">
        <v>0.39</v>
      </c>
      <c r="V580" t="s">
        <v>1463</v>
      </c>
      <c r="X580">
        <v>0.0075</v>
      </c>
      <c r="Y580" t="s">
        <v>1464</v>
      </c>
      <c r="Z580" t="s">
        <v>1482</v>
      </c>
      <c r="AA580" t="s">
        <v>1465</v>
      </c>
    </row>
    <row r="581" spans="1:27" ht="14.25">
      <c r="A581" s="1" t="s">
        <v>2519</v>
      </c>
      <c r="B581" t="s">
        <v>2520</v>
      </c>
      <c r="C581" t="s">
        <v>2521</v>
      </c>
      <c r="D581" t="s">
        <v>2522</v>
      </c>
      <c r="E581" t="s">
        <v>2523</v>
      </c>
      <c r="F581" s="2">
        <v>38147</v>
      </c>
      <c r="G581" s="10">
        <f t="shared" si="9"/>
        <v>2004</v>
      </c>
      <c r="H581" t="s">
        <v>2524</v>
      </c>
      <c r="I581" t="s">
        <v>2525</v>
      </c>
      <c r="J581">
        <v>13.31</v>
      </c>
      <c r="K581" t="s">
        <v>1457</v>
      </c>
      <c r="L581">
        <v>365</v>
      </c>
      <c r="M581" t="s">
        <v>2526</v>
      </c>
      <c r="N581" t="s">
        <v>2527</v>
      </c>
      <c r="O581" t="s">
        <v>756</v>
      </c>
      <c r="P581" t="s">
        <v>1468</v>
      </c>
      <c r="R581">
        <v>0.32</v>
      </c>
      <c r="S581" t="s">
        <v>2528</v>
      </c>
      <c r="U581">
        <v>1.39</v>
      </c>
      <c r="V581" t="s">
        <v>1463</v>
      </c>
      <c r="X581">
        <v>0.008</v>
      </c>
      <c r="Y581" t="s">
        <v>1464</v>
      </c>
      <c r="AA581" t="s">
        <v>1465</v>
      </c>
    </row>
    <row r="582" spans="1:27" ht="14.25">
      <c r="A582" s="1" t="s">
        <v>2913</v>
      </c>
      <c r="B582" t="s">
        <v>2914</v>
      </c>
      <c r="C582" t="s">
        <v>2915</v>
      </c>
      <c r="D582" t="s">
        <v>769</v>
      </c>
      <c r="E582" t="s">
        <v>770</v>
      </c>
      <c r="F582" s="2">
        <v>38155</v>
      </c>
      <c r="G582" s="10">
        <f t="shared" si="9"/>
        <v>2004</v>
      </c>
      <c r="H582" t="s">
        <v>2916</v>
      </c>
      <c r="I582" t="s">
        <v>2539</v>
      </c>
      <c r="J582">
        <v>13.31</v>
      </c>
      <c r="K582" t="s">
        <v>1457</v>
      </c>
      <c r="L582">
        <v>32</v>
      </c>
      <c r="M582" t="s">
        <v>1458</v>
      </c>
      <c r="N582" t="s">
        <v>2540</v>
      </c>
      <c r="O582" t="s">
        <v>756</v>
      </c>
      <c r="P582" t="s">
        <v>1461</v>
      </c>
      <c r="Q582" t="s">
        <v>2541</v>
      </c>
      <c r="R582">
        <v>0.84</v>
      </c>
      <c r="S582" t="s">
        <v>1503</v>
      </c>
      <c r="X582">
        <v>0.15</v>
      </c>
      <c r="Y582" t="s">
        <v>1464</v>
      </c>
      <c r="AA582" t="s">
        <v>1465</v>
      </c>
    </row>
    <row r="583" spans="1:27" ht="14.25">
      <c r="A583" s="1" t="s">
        <v>2913</v>
      </c>
      <c r="B583" t="s">
        <v>2914</v>
      </c>
      <c r="C583" t="s">
        <v>2915</v>
      </c>
      <c r="D583" t="s">
        <v>769</v>
      </c>
      <c r="E583" t="s">
        <v>770</v>
      </c>
      <c r="F583" s="2">
        <v>38155</v>
      </c>
      <c r="G583" s="10">
        <f t="shared" si="9"/>
        <v>2004</v>
      </c>
      <c r="H583" t="s">
        <v>2916</v>
      </c>
      <c r="I583" t="s">
        <v>2542</v>
      </c>
      <c r="J583">
        <v>13.31</v>
      </c>
      <c r="K583" t="s">
        <v>1457</v>
      </c>
      <c r="L583">
        <v>32</v>
      </c>
      <c r="M583" t="s">
        <v>1458</v>
      </c>
      <c r="N583" t="s">
        <v>2543</v>
      </c>
      <c r="O583" t="s">
        <v>756</v>
      </c>
      <c r="P583" t="s">
        <v>1461</v>
      </c>
      <c r="Q583" t="s">
        <v>2541</v>
      </c>
      <c r="R583">
        <v>1</v>
      </c>
      <c r="S583" t="s">
        <v>1503</v>
      </c>
      <c r="X583">
        <v>0.15</v>
      </c>
      <c r="Y583" t="s">
        <v>1464</v>
      </c>
      <c r="AA583" t="s">
        <v>1465</v>
      </c>
    </row>
    <row r="584" spans="1:27" ht="14.25">
      <c r="A584" s="1" t="s">
        <v>933</v>
      </c>
      <c r="B584" t="s">
        <v>934</v>
      </c>
      <c r="C584" t="s">
        <v>935</v>
      </c>
      <c r="D584" t="s">
        <v>577</v>
      </c>
      <c r="E584" t="s">
        <v>578</v>
      </c>
      <c r="F584" s="2">
        <v>38183</v>
      </c>
      <c r="G584" s="10">
        <f t="shared" si="9"/>
        <v>2004</v>
      </c>
      <c r="H584" t="s">
        <v>936</v>
      </c>
      <c r="I584" t="s">
        <v>2546</v>
      </c>
      <c r="J584">
        <v>13.31</v>
      </c>
      <c r="K584" t="s">
        <v>1457</v>
      </c>
      <c r="L584">
        <v>40</v>
      </c>
      <c r="M584" t="s">
        <v>1458</v>
      </c>
      <c r="N584" t="s">
        <v>938</v>
      </c>
      <c r="O584" t="s">
        <v>756</v>
      </c>
      <c r="P584" t="s">
        <v>1461</v>
      </c>
      <c r="Q584" t="s">
        <v>1108</v>
      </c>
      <c r="R584">
        <v>0.008</v>
      </c>
      <c r="S584" t="s">
        <v>1464</v>
      </c>
      <c r="T584" t="s">
        <v>940</v>
      </c>
      <c r="X584">
        <v>0.008</v>
      </c>
      <c r="Y584" t="s">
        <v>1464</v>
      </c>
      <c r="AA584" t="s">
        <v>1465</v>
      </c>
    </row>
    <row r="585" spans="1:27" ht="14.25">
      <c r="A585" s="1" t="s">
        <v>766</v>
      </c>
      <c r="B585" t="s">
        <v>767</v>
      </c>
      <c r="C585" t="s">
        <v>768</v>
      </c>
      <c r="D585" t="s">
        <v>769</v>
      </c>
      <c r="E585" t="s">
        <v>770</v>
      </c>
      <c r="F585" s="2">
        <v>38279</v>
      </c>
      <c r="G585" s="10">
        <f t="shared" si="9"/>
        <v>2004</v>
      </c>
      <c r="H585" t="s">
        <v>771</v>
      </c>
      <c r="I585" t="s">
        <v>2567</v>
      </c>
      <c r="J585">
        <v>13.31</v>
      </c>
      <c r="K585" t="s">
        <v>1457</v>
      </c>
      <c r="L585">
        <v>0.75</v>
      </c>
      <c r="M585" t="s">
        <v>1458</v>
      </c>
      <c r="N585" t="s">
        <v>2568</v>
      </c>
      <c r="O585" t="s">
        <v>756</v>
      </c>
      <c r="P585" t="s">
        <v>1461</v>
      </c>
      <c r="Q585" t="s">
        <v>1457</v>
      </c>
      <c r="R585">
        <v>0.01</v>
      </c>
      <c r="S585" t="s">
        <v>1503</v>
      </c>
      <c r="X585">
        <f>R585/L585</f>
        <v>0.013333333333333334</v>
      </c>
      <c r="Y585" t="s">
        <v>1464</v>
      </c>
      <c r="Z585" t="s">
        <v>586</v>
      </c>
      <c r="AA585" t="s">
        <v>3179</v>
      </c>
    </row>
    <row r="586" spans="1:27" ht="14.25">
      <c r="A586" s="1" t="s">
        <v>2609</v>
      </c>
      <c r="B586" t="s">
        <v>2610</v>
      </c>
      <c r="C586" t="s">
        <v>2611</v>
      </c>
      <c r="D586" t="s">
        <v>2155</v>
      </c>
      <c r="E586" t="s">
        <v>2612</v>
      </c>
      <c r="F586" s="2">
        <v>38576</v>
      </c>
      <c r="G586" s="10">
        <f t="shared" si="9"/>
        <v>2005</v>
      </c>
      <c r="H586" t="s">
        <v>2613</v>
      </c>
      <c r="I586" t="s">
        <v>2614</v>
      </c>
      <c r="J586">
        <v>13.31</v>
      </c>
      <c r="K586" t="s">
        <v>1457</v>
      </c>
      <c r="N586" t="s">
        <v>2615</v>
      </c>
      <c r="O586" t="s">
        <v>756</v>
      </c>
      <c r="R586">
        <v>0.001</v>
      </c>
      <c r="S586" t="s">
        <v>1464</v>
      </c>
      <c r="X586">
        <v>0.001</v>
      </c>
      <c r="Y586" t="s">
        <v>1464</v>
      </c>
      <c r="AA586" t="s">
        <v>1465</v>
      </c>
    </row>
    <row r="587" spans="1:27" ht="14.25">
      <c r="A587" s="1" t="s">
        <v>945</v>
      </c>
      <c r="B587" t="s">
        <v>946</v>
      </c>
      <c r="C587" t="s">
        <v>947</v>
      </c>
      <c r="D587" t="s">
        <v>909</v>
      </c>
      <c r="E587" t="s">
        <v>591</v>
      </c>
      <c r="F587" s="2">
        <v>39205</v>
      </c>
      <c r="G587" s="10">
        <f t="shared" si="9"/>
        <v>2007</v>
      </c>
      <c r="H587" t="s">
        <v>948</v>
      </c>
      <c r="I587" t="s">
        <v>1375</v>
      </c>
      <c r="J587">
        <v>13.31</v>
      </c>
      <c r="K587" t="s">
        <v>1457</v>
      </c>
      <c r="L587">
        <v>20.4</v>
      </c>
      <c r="M587" t="s">
        <v>1458</v>
      </c>
      <c r="N587" t="s">
        <v>2661</v>
      </c>
      <c r="O587" t="s">
        <v>756</v>
      </c>
      <c r="P587" t="s">
        <v>1468</v>
      </c>
      <c r="R587">
        <v>0.04</v>
      </c>
      <c r="S587" t="s">
        <v>1503</v>
      </c>
      <c r="U587">
        <v>0.27</v>
      </c>
      <c r="V587" t="s">
        <v>3180</v>
      </c>
      <c r="X587">
        <v>0.0019</v>
      </c>
      <c r="Y587" t="s">
        <v>1464</v>
      </c>
      <c r="AA587" t="s">
        <v>952</v>
      </c>
    </row>
    <row r="588" spans="1:27" ht="14.25">
      <c r="A588" s="1" t="s">
        <v>1764</v>
      </c>
      <c r="B588" t="s">
        <v>1765</v>
      </c>
      <c r="C588" t="s">
        <v>1766</v>
      </c>
      <c r="D588" t="s">
        <v>1229</v>
      </c>
      <c r="E588" t="s">
        <v>1230</v>
      </c>
      <c r="F588" s="2">
        <v>39245</v>
      </c>
      <c r="G588" s="10">
        <f t="shared" si="9"/>
        <v>2007</v>
      </c>
      <c r="H588" t="s">
        <v>1767</v>
      </c>
      <c r="I588" t="s">
        <v>1768</v>
      </c>
      <c r="J588">
        <v>13.31</v>
      </c>
      <c r="K588" t="s">
        <v>1457</v>
      </c>
      <c r="L588">
        <v>95</v>
      </c>
      <c r="M588" t="s">
        <v>1458</v>
      </c>
      <c r="O588" t="s">
        <v>756</v>
      </c>
      <c r="P588" t="s">
        <v>1468</v>
      </c>
      <c r="R588">
        <v>0.0076</v>
      </c>
      <c r="S588" t="s">
        <v>1464</v>
      </c>
      <c r="U588">
        <v>0.72</v>
      </c>
      <c r="V588" t="s">
        <v>1503</v>
      </c>
      <c r="X588">
        <v>0.0076</v>
      </c>
      <c r="Y588" t="s">
        <v>1464</v>
      </c>
      <c r="AA588" t="s">
        <v>1465</v>
      </c>
    </row>
    <row r="589" spans="1:27" ht="14.25">
      <c r="A589" s="1" t="s">
        <v>1764</v>
      </c>
      <c r="B589" t="s">
        <v>1765</v>
      </c>
      <c r="C589" t="s">
        <v>1766</v>
      </c>
      <c r="D589" t="s">
        <v>1229</v>
      </c>
      <c r="E589" t="s">
        <v>1230</v>
      </c>
      <c r="F589" s="2">
        <v>39245</v>
      </c>
      <c r="G589" s="10">
        <f t="shared" si="9"/>
        <v>2007</v>
      </c>
      <c r="H589" t="s">
        <v>1767</v>
      </c>
      <c r="I589" t="s">
        <v>2662</v>
      </c>
      <c r="J589">
        <v>13.31</v>
      </c>
      <c r="K589" t="s">
        <v>1457</v>
      </c>
      <c r="L589">
        <v>98.7</v>
      </c>
      <c r="M589" t="s">
        <v>1458</v>
      </c>
      <c r="O589" t="s">
        <v>756</v>
      </c>
      <c r="P589" t="s">
        <v>1468</v>
      </c>
      <c r="R589">
        <v>0.0076</v>
      </c>
      <c r="S589" t="s">
        <v>1464</v>
      </c>
      <c r="U589">
        <v>0.75</v>
      </c>
      <c r="V589" t="s">
        <v>1503</v>
      </c>
      <c r="X589">
        <v>0.0076</v>
      </c>
      <c r="Y589" t="s">
        <v>1464</v>
      </c>
      <c r="AA589" t="s">
        <v>1465</v>
      </c>
    </row>
    <row r="590" spans="1:27" ht="14.25">
      <c r="A590" s="1" t="s">
        <v>710</v>
      </c>
      <c r="B590" t="s">
        <v>711</v>
      </c>
      <c r="C590" t="s">
        <v>712</v>
      </c>
      <c r="D590" t="s">
        <v>713</v>
      </c>
      <c r="E590" t="s">
        <v>714</v>
      </c>
      <c r="F590" s="2">
        <v>39262</v>
      </c>
      <c r="G590" s="10">
        <f t="shared" si="9"/>
        <v>2007</v>
      </c>
      <c r="H590" t="s">
        <v>715</v>
      </c>
      <c r="I590" t="s">
        <v>2663</v>
      </c>
      <c r="J590">
        <v>13.31</v>
      </c>
      <c r="K590" t="s">
        <v>1457</v>
      </c>
      <c r="L590">
        <v>93.7</v>
      </c>
      <c r="M590" t="s">
        <v>1458</v>
      </c>
      <c r="N590" t="s">
        <v>2664</v>
      </c>
      <c r="O590" t="s">
        <v>756</v>
      </c>
      <c r="P590" t="s">
        <v>1468</v>
      </c>
      <c r="R590">
        <v>0.015</v>
      </c>
      <c r="S590" t="s">
        <v>829</v>
      </c>
      <c r="T590" t="s">
        <v>2665</v>
      </c>
      <c r="AA590" t="s">
        <v>3181</v>
      </c>
    </row>
    <row r="591" spans="1:27" ht="14.25">
      <c r="A591" s="1" t="s">
        <v>2489</v>
      </c>
      <c r="B591" t="s">
        <v>2053</v>
      </c>
      <c r="C591" t="s">
        <v>2053</v>
      </c>
      <c r="D591" t="s">
        <v>1217</v>
      </c>
      <c r="E591" t="s">
        <v>1218</v>
      </c>
      <c r="F591" s="2">
        <v>37946</v>
      </c>
      <c r="G591" s="10">
        <f t="shared" si="9"/>
        <v>2003</v>
      </c>
      <c r="H591" t="s">
        <v>2490</v>
      </c>
      <c r="I591" t="s">
        <v>2491</v>
      </c>
      <c r="J591">
        <v>13.31</v>
      </c>
      <c r="K591" t="s">
        <v>1457</v>
      </c>
      <c r="L591">
        <v>34</v>
      </c>
      <c r="M591" t="s">
        <v>1458</v>
      </c>
      <c r="N591" t="s">
        <v>2492</v>
      </c>
      <c r="O591" t="s">
        <v>3182</v>
      </c>
      <c r="P591" t="s">
        <v>1461</v>
      </c>
      <c r="Q591" t="s">
        <v>3183</v>
      </c>
      <c r="R591">
        <v>0.0019</v>
      </c>
      <c r="S591" t="s">
        <v>1464</v>
      </c>
      <c r="X591">
        <v>0.0019</v>
      </c>
      <c r="Y591" t="s">
        <v>1464</v>
      </c>
      <c r="AA591" t="s">
        <v>3184</v>
      </c>
    </row>
    <row r="592" spans="1:27" ht="14.25">
      <c r="A592" s="1" t="s">
        <v>1787</v>
      </c>
      <c r="B592" t="s">
        <v>1788</v>
      </c>
      <c r="C592" t="s">
        <v>1788</v>
      </c>
      <c r="D592" t="s">
        <v>713</v>
      </c>
      <c r="E592" t="s">
        <v>714</v>
      </c>
      <c r="F592" s="2">
        <v>35570</v>
      </c>
      <c r="G592" s="10">
        <f t="shared" si="9"/>
        <v>1997</v>
      </c>
      <c r="H592" t="s">
        <v>1789</v>
      </c>
      <c r="I592" t="s">
        <v>1790</v>
      </c>
      <c r="J592">
        <v>13.31</v>
      </c>
      <c r="K592" t="s">
        <v>993</v>
      </c>
      <c r="L592">
        <v>0.3</v>
      </c>
      <c r="M592" t="s">
        <v>1458</v>
      </c>
      <c r="N592" t="s">
        <v>1791</v>
      </c>
      <c r="O592" t="s">
        <v>789</v>
      </c>
      <c r="P592" t="s">
        <v>1461</v>
      </c>
      <c r="Q592" t="s">
        <v>1792</v>
      </c>
      <c r="R592">
        <v>0.18</v>
      </c>
      <c r="S592" t="s">
        <v>1503</v>
      </c>
      <c r="U592">
        <v>0.8</v>
      </c>
      <c r="V592" t="s">
        <v>1463</v>
      </c>
      <c r="X592">
        <v>0.6</v>
      </c>
      <c r="Y592" t="s">
        <v>1464</v>
      </c>
      <c r="AA592" t="s">
        <v>1465</v>
      </c>
    </row>
    <row r="593" spans="1:27" ht="14.25">
      <c r="A593" s="1" t="s">
        <v>1787</v>
      </c>
      <c r="B593" t="s">
        <v>1788</v>
      </c>
      <c r="C593" t="s">
        <v>1788</v>
      </c>
      <c r="D593" t="s">
        <v>713</v>
      </c>
      <c r="E593" t="s">
        <v>714</v>
      </c>
      <c r="F593" s="2">
        <v>35570</v>
      </c>
      <c r="G593" s="10">
        <f t="shared" si="9"/>
        <v>1997</v>
      </c>
      <c r="H593" t="s">
        <v>1789</v>
      </c>
      <c r="I593" t="s">
        <v>1793</v>
      </c>
      <c r="J593">
        <v>13.31</v>
      </c>
      <c r="K593" t="s">
        <v>1457</v>
      </c>
      <c r="L593">
        <v>2.3</v>
      </c>
      <c r="M593" t="s">
        <v>1794</v>
      </c>
      <c r="N593" t="s">
        <v>1795</v>
      </c>
      <c r="O593" t="s">
        <v>789</v>
      </c>
      <c r="P593" t="s">
        <v>1461</v>
      </c>
      <c r="Q593" t="s">
        <v>3185</v>
      </c>
      <c r="R593">
        <v>1.39</v>
      </c>
      <c r="S593" t="s">
        <v>1503</v>
      </c>
      <c r="U593">
        <v>6.07</v>
      </c>
      <c r="V593" t="s">
        <v>1463</v>
      </c>
      <c r="X593">
        <v>0.6</v>
      </c>
      <c r="Y593" t="s">
        <v>1464</v>
      </c>
      <c r="AA593" t="s">
        <v>1465</v>
      </c>
    </row>
    <row r="594" spans="1:27" ht="14.25">
      <c r="A594" s="1" t="s">
        <v>1787</v>
      </c>
      <c r="B594" t="s">
        <v>1788</v>
      </c>
      <c r="C594" t="s">
        <v>1788</v>
      </c>
      <c r="D594" t="s">
        <v>713</v>
      </c>
      <c r="E594" t="s">
        <v>714</v>
      </c>
      <c r="F594" s="2">
        <v>35570</v>
      </c>
      <c r="G594" s="10">
        <f t="shared" si="9"/>
        <v>1997</v>
      </c>
      <c r="H594" t="s">
        <v>1789</v>
      </c>
      <c r="I594" t="s">
        <v>1797</v>
      </c>
      <c r="J594">
        <v>13.31</v>
      </c>
      <c r="K594" t="s">
        <v>1457</v>
      </c>
      <c r="L594">
        <v>2.3</v>
      </c>
      <c r="M594" t="s">
        <v>1458</v>
      </c>
      <c r="N594" t="s">
        <v>1798</v>
      </c>
      <c r="O594" t="s">
        <v>789</v>
      </c>
      <c r="P594" t="s">
        <v>1461</v>
      </c>
      <c r="Q594" t="s">
        <v>1796</v>
      </c>
      <c r="R594">
        <v>1.39</v>
      </c>
      <c r="S594" t="s">
        <v>1503</v>
      </c>
      <c r="U594">
        <v>6.07</v>
      </c>
      <c r="V594" t="s">
        <v>1463</v>
      </c>
      <c r="X594">
        <v>0.6</v>
      </c>
      <c r="Y594" t="s">
        <v>1464</v>
      </c>
      <c r="AA594" t="s">
        <v>1465</v>
      </c>
    </row>
    <row r="595" spans="1:27" ht="14.25">
      <c r="A595" s="1" t="s">
        <v>1787</v>
      </c>
      <c r="B595" t="s">
        <v>1788</v>
      </c>
      <c r="C595" t="s">
        <v>1788</v>
      </c>
      <c r="D595" t="s">
        <v>713</v>
      </c>
      <c r="E595" t="s">
        <v>714</v>
      </c>
      <c r="F595" s="2">
        <v>35570</v>
      </c>
      <c r="G595" s="10">
        <f t="shared" si="9"/>
        <v>1997</v>
      </c>
      <c r="H595" t="s">
        <v>1789</v>
      </c>
      <c r="I595" t="s">
        <v>1800</v>
      </c>
      <c r="J595">
        <v>13.31</v>
      </c>
      <c r="K595" t="s">
        <v>1457</v>
      </c>
      <c r="L595">
        <v>2.3</v>
      </c>
      <c r="M595" t="s">
        <v>1458</v>
      </c>
      <c r="N595" t="s">
        <v>1801</v>
      </c>
      <c r="O595" t="s">
        <v>789</v>
      </c>
      <c r="P595" t="s">
        <v>1461</v>
      </c>
      <c r="Q595" t="s">
        <v>3186</v>
      </c>
      <c r="R595">
        <v>1.39</v>
      </c>
      <c r="S595" t="s">
        <v>1503</v>
      </c>
      <c r="U595">
        <v>6.07</v>
      </c>
      <c r="V595" t="s">
        <v>1463</v>
      </c>
      <c r="X595">
        <v>0.6</v>
      </c>
      <c r="Y595" t="s">
        <v>1464</v>
      </c>
      <c r="AA595" t="s">
        <v>1465</v>
      </c>
    </row>
    <row r="596" spans="1:27" ht="14.25">
      <c r="A596" s="1" t="s">
        <v>1787</v>
      </c>
      <c r="B596" t="s">
        <v>1788</v>
      </c>
      <c r="C596" t="s">
        <v>1788</v>
      </c>
      <c r="D596" t="s">
        <v>713</v>
      </c>
      <c r="E596" t="s">
        <v>714</v>
      </c>
      <c r="F596" s="2">
        <v>35570</v>
      </c>
      <c r="G596" s="10">
        <f t="shared" si="9"/>
        <v>1997</v>
      </c>
      <c r="H596" t="s">
        <v>1789</v>
      </c>
      <c r="I596" t="s">
        <v>1803</v>
      </c>
      <c r="J596">
        <v>13.31</v>
      </c>
      <c r="N596" t="s">
        <v>1804</v>
      </c>
      <c r="O596" t="s">
        <v>789</v>
      </c>
      <c r="P596" t="s">
        <v>1468</v>
      </c>
      <c r="R596">
        <v>0.21</v>
      </c>
      <c r="S596" t="s">
        <v>1503</v>
      </c>
      <c r="U596">
        <v>0.9</v>
      </c>
      <c r="V596" t="s">
        <v>1463</v>
      </c>
      <c r="X596">
        <v>0.014</v>
      </c>
      <c r="Y596" t="s">
        <v>1464</v>
      </c>
      <c r="AA596" t="s">
        <v>1465</v>
      </c>
    </row>
    <row r="597" spans="1:27" ht="14.25">
      <c r="A597" s="1" t="s">
        <v>1787</v>
      </c>
      <c r="B597" t="s">
        <v>1788</v>
      </c>
      <c r="C597" t="s">
        <v>1788</v>
      </c>
      <c r="D597" t="s">
        <v>713</v>
      </c>
      <c r="E597" t="s">
        <v>714</v>
      </c>
      <c r="F597" s="2">
        <v>35570</v>
      </c>
      <c r="G597" s="10">
        <f t="shared" si="9"/>
        <v>1997</v>
      </c>
      <c r="H597" t="s">
        <v>1789</v>
      </c>
      <c r="I597" t="s">
        <v>1805</v>
      </c>
      <c r="J597">
        <v>13.31</v>
      </c>
      <c r="K597" t="s">
        <v>1457</v>
      </c>
      <c r="L597">
        <v>0.3</v>
      </c>
      <c r="M597" t="s">
        <v>1458</v>
      </c>
      <c r="N597" t="s">
        <v>1806</v>
      </c>
      <c r="O597" t="s">
        <v>789</v>
      </c>
      <c r="P597" t="s">
        <v>1468</v>
      </c>
      <c r="R597">
        <v>0.18</v>
      </c>
      <c r="S597" t="s">
        <v>1503</v>
      </c>
      <c r="U597">
        <v>0.8</v>
      </c>
      <c r="V597" t="s">
        <v>1463</v>
      </c>
      <c r="X597">
        <v>0.6</v>
      </c>
      <c r="Y597" t="s">
        <v>1464</v>
      </c>
      <c r="AA597" t="s">
        <v>1465</v>
      </c>
    </row>
    <row r="598" spans="1:27" ht="14.25">
      <c r="A598" s="1" t="s">
        <v>1807</v>
      </c>
      <c r="B598" t="s">
        <v>1808</v>
      </c>
      <c r="C598" t="s">
        <v>1808</v>
      </c>
      <c r="D598" t="s">
        <v>769</v>
      </c>
      <c r="E598" t="s">
        <v>770</v>
      </c>
      <c r="F598" s="2">
        <v>35605</v>
      </c>
      <c r="G598" s="10">
        <f t="shared" si="9"/>
        <v>1997</v>
      </c>
      <c r="H598" t="s">
        <v>1809</v>
      </c>
      <c r="I598" t="s">
        <v>1810</v>
      </c>
      <c r="J598">
        <v>13.31</v>
      </c>
      <c r="K598" t="s">
        <v>1457</v>
      </c>
      <c r="L598">
        <v>93</v>
      </c>
      <c r="M598" t="s">
        <v>1458</v>
      </c>
      <c r="N598" t="s">
        <v>1811</v>
      </c>
      <c r="O598" t="s">
        <v>789</v>
      </c>
      <c r="P598" t="s">
        <v>1468</v>
      </c>
      <c r="Q598" t="s">
        <v>1812</v>
      </c>
      <c r="R598">
        <v>1.25</v>
      </c>
      <c r="S598" t="s">
        <v>1503</v>
      </c>
      <c r="X598">
        <v>0.013</v>
      </c>
      <c r="Y598" t="s">
        <v>1464</v>
      </c>
      <c r="AA598" t="s">
        <v>1465</v>
      </c>
    </row>
    <row r="599" spans="1:27" ht="14.25">
      <c r="A599" s="1" t="s">
        <v>1826</v>
      </c>
      <c r="B599" t="s">
        <v>1496</v>
      </c>
      <c r="C599" t="s">
        <v>1496</v>
      </c>
      <c r="D599" t="s">
        <v>1510</v>
      </c>
      <c r="E599" t="s">
        <v>1511</v>
      </c>
      <c r="F599" s="2">
        <v>35794</v>
      </c>
      <c r="G599" s="10">
        <f t="shared" si="9"/>
        <v>1997</v>
      </c>
      <c r="I599" t="s">
        <v>1827</v>
      </c>
      <c r="J599">
        <v>13.31</v>
      </c>
      <c r="K599" t="s">
        <v>1457</v>
      </c>
      <c r="L599">
        <v>0.4</v>
      </c>
      <c r="M599" t="s">
        <v>1828</v>
      </c>
      <c r="O599" t="s">
        <v>789</v>
      </c>
      <c r="P599" t="s">
        <v>1461</v>
      </c>
      <c r="Q599" t="s">
        <v>3187</v>
      </c>
      <c r="R599">
        <v>5.4</v>
      </c>
      <c r="S599" t="s">
        <v>1503</v>
      </c>
      <c r="Z599" t="s">
        <v>586</v>
      </c>
      <c r="AA599" t="s">
        <v>1465</v>
      </c>
    </row>
    <row r="600" spans="1:27" ht="14.25">
      <c r="A600" s="1" t="s">
        <v>2769</v>
      </c>
      <c r="B600" t="s">
        <v>2770</v>
      </c>
      <c r="C600" t="s">
        <v>2771</v>
      </c>
      <c r="D600" t="s">
        <v>926</v>
      </c>
      <c r="E600" t="s">
        <v>927</v>
      </c>
      <c r="F600" s="2">
        <v>35839</v>
      </c>
      <c r="G600" s="10">
        <f t="shared" si="9"/>
        <v>1998</v>
      </c>
      <c r="I600" t="s">
        <v>2772</v>
      </c>
      <c r="J600">
        <v>13.31</v>
      </c>
      <c r="K600" t="s">
        <v>1457</v>
      </c>
      <c r="L600">
        <v>8</v>
      </c>
      <c r="M600" t="s">
        <v>1458</v>
      </c>
      <c r="N600" t="s">
        <v>2773</v>
      </c>
      <c r="O600" t="s">
        <v>789</v>
      </c>
      <c r="P600" t="s">
        <v>1461</v>
      </c>
      <c r="Q600" t="s">
        <v>1457</v>
      </c>
      <c r="R600">
        <v>0.05</v>
      </c>
      <c r="S600" t="s">
        <v>829</v>
      </c>
      <c r="Z600" t="s">
        <v>586</v>
      </c>
      <c r="AA600" t="s">
        <v>1465</v>
      </c>
    </row>
    <row r="601" spans="1:27" ht="14.25">
      <c r="A601" s="1" t="s">
        <v>1830</v>
      </c>
      <c r="B601" t="s">
        <v>1831</v>
      </c>
      <c r="C601" t="s">
        <v>1832</v>
      </c>
      <c r="D601" t="s">
        <v>1510</v>
      </c>
      <c r="E601" t="s">
        <v>1511</v>
      </c>
      <c r="F601" s="2">
        <v>35839</v>
      </c>
      <c r="G601" s="10">
        <f t="shared" si="9"/>
        <v>1998</v>
      </c>
      <c r="H601" t="s">
        <v>1833</v>
      </c>
      <c r="I601" t="s">
        <v>1834</v>
      </c>
      <c r="J601">
        <v>13.31</v>
      </c>
      <c r="K601" t="s">
        <v>1457</v>
      </c>
      <c r="L601">
        <v>95</v>
      </c>
      <c r="M601" t="s">
        <v>1458</v>
      </c>
      <c r="O601" t="s">
        <v>789</v>
      </c>
      <c r="P601" t="s">
        <v>1461</v>
      </c>
      <c r="Q601" t="s">
        <v>3188</v>
      </c>
      <c r="R601">
        <v>0.95</v>
      </c>
      <c r="S601" t="s">
        <v>1503</v>
      </c>
      <c r="T601" t="s">
        <v>1517</v>
      </c>
      <c r="U601">
        <v>4.16</v>
      </c>
      <c r="V601" t="s">
        <v>1463</v>
      </c>
      <c r="W601" t="s">
        <v>1519</v>
      </c>
      <c r="X601">
        <v>0.01</v>
      </c>
      <c r="Y601" t="s">
        <v>1464</v>
      </c>
      <c r="Z601" t="s">
        <v>1836</v>
      </c>
      <c r="AA601" t="s">
        <v>1465</v>
      </c>
    </row>
    <row r="602" spans="1:27" ht="14.25">
      <c r="A602" s="1" t="s">
        <v>1830</v>
      </c>
      <c r="B602" t="s">
        <v>1831</v>
      </c>
      <c r="C602" t="s">
        <v>1832</v>
      </c>
      <c r="D602" t="s">
        <v>1510</v>
      </c>
      <c r="E602" t="s">
        <v>1511</v>
      </c>
      <c r="F602" s="2">
        <v>35839</v>
      </c>
      <c r="G602" s="10">
        <f t="shared" si="9"/>
        <v>1998</v>
      </c>
      <c r="H602" t="s">
        <v>1833</v>
      </c>
      <c r="I602" t="s">
        <v>1837</v>
      </c>
      <c r="J602">
        <v>13.31</v>
      </c>
      <c r="L602">
        <v>9</v>
      </c>
      <c r="M602" t="s">
        <v>1458</v>
      </c>
      <c r="N602" t="s">
        <v>1838</v>
      </c>
      <c r="O602" t="s">
        <v>789</v>
      </c>
      <c r="P602" t="s">
        <v>1468</v>
      </c>
      <c r="R602">
        <v>0.11</v>
      </c>
      <c r="S602" t="s">
        <v>1503</v>
      </c>
      <c r="T602" t="s">
        <v>1517</v>
      </c>
      <c r="U602">
        <v>0.48</v>
      </c>
      <c r="V602" t="s">
        <v>1463</v>
      </c>
      <c r="W602" t="s">
        <v>1519</v>
      </c>
      <c r="X602">
        <v>0.012</v>
      </c>
      <c r="Y602" t="s">
        <v>1464</v>
      </c>
      <c r="Z602" t="s">
        <v>566</v>
      </c>
      <c r="AA602" t="s">
        <v>1465</v>
      </c>
    </row>
    <row r="603" spans="1:27" ht="14.25">
      <c r="A603" s="1" t="s">
        <v>2781</v>
      </c>
      <c r="B603" t="s">
        <v>2782</v>
      </c>
      <c r="C603" t="s">
        <v>2782</v>
      </c>
      <c r="D603" t="s">
        <v>713</v>
      </c>
      <c r="E603" t="s">
        <v>714</v>
      </c>
      <c r="F603" s="2">
        <v>35947</v>
      </c>
      <c r="G603" s="10">
        <f t="shared" si="9"/>
        <v>1998</v>
      </c>
      <c r="H603" t="s">
        <v>2783</v>
      </c>
      <c r="I603" t="s">
        <v>2784</v>
      </c>
      <c r="J603">
        <v>13.31</v>
      </c>
      <c r="L603">
        <v>77</v>
      </c>
      <c r="M603" t="s">
        <v>1458</v>
      </c>
      <c r="N603" t="s">
        <v>2785</v>
      </c>
      <c r="O603" t="s">
        <v>789</v>
      </c>
      <c r="P603" t="s">
        <v>1468</v>
      </c>
      <c r="R603">
        <v>0.7</v>
      </c>
      <c r="S603" t="s">
        <v>1503</v>
      </c>
      <c r="X603">
        <v>0.009</v>
      </c>
      <c r="Y603" t="s">
        <v>1464</v>
      </c>
      <c r="AA603" t="s">
        <v>3074</v>
      </c>
    </row>
    <row r="604" spans="1:27" ht="14.25">
      <c r="A604" s="1" t="s">
        <v>1858</v>
      </c>
      <c r="B604" t="s">
        <v>1859</v>
      </c>
      <c r="C604" t="s">
        <v>1860</v>
      </c>
      <c r="D604" t="s">
        <v>1497</v>
      </c>
      <c r="E604" t="s">
        <v>1498</v>
      </c>
      <c r="F604" s="2">
        <v>36081</v>
      </c>
      <c r="G604" s="10">
        <f t="shared" si="9"/>
        <v>1998</v>
      </c>
      <c r="H604" t="s">
        <v>1861</v>
      </c>
      <c r="I604" t="s">
        <v>1862</v>
      </c>
      <c r="J604">
        <v>13.31</v>
      </c>
      <c r="K604" t="s">
        <v>1717</v>
      </c>
      <c r="L604">
        <v>32.2</v>
      </c>
      <c r="M604" t="s">
        <v>1458</v>
      </c>
      <c r="O604" t="s">
        <v>789</v>
      </c>
      <c r="P604" t="s">
        <v>1461</v>
      </c>
      <c r="Q604" t="s">
        <v>3189</v>
      </c>
      <c r="R604">
        <v>0.06</v>
      </c>
      <c r="S604" t="s">
        <v>1503</v>
      </c>
      <c r="U604">
        <v>0.26</v>
      </c>
      <c r="V604" t="s">
        <v>1463</v>
      </c>
      <c r="X604">
        <v>0.0019</v>
      </c>
      <c r="Y604" t="s">
        <v>1464</v>
      </c>
      <c r="Z604" t="s">
        <v>566</v>
      </c>
      <c r="AA604" t="s">
        <v>3190</v>
      </c>
    </row>
    <row r="605" spans="1:27" ht="14.25">
      <c r="A605" s="1" t="s">
        <v>1866</v>
      </c>
      <c r="B605" t="s">
        <v>1867</v>
      </c>
      <c r="C605" t="s">
        <v>1868</v>
      </c>
      <c r="D605" t="s">
        <v>909</v>
      </c>
      <c r="E605" t="s">
        <v>591</v>
      </c>
      <c r="F605" s="2">
        <v>36187</v>
      </c>
      <c r="G605" s="10">
        <f t="shared" si="9"/>
        <v>1999</v>
      </c>
      <c r="H605" t="s">
        <v>1869</v>
      </c>
      <c r="I605" t="s">
        <v>1870</v>
      </c>
      <c r="J605">
        <v>13.31</v>
      </c>
      <c r="K605" t="s">
        <v>1457</v>
      </c>
      <c r="L605">
        <v>14</v>
      </c>
      <c r="M605" t="s">
        <v>1458</v>
      </c>
      <c r="O605" t="s">
        <v>789</v>
      </c>
      <c r="P605" t="s">
        <v>1468</v>
      </c>
      <c r="R605">
        <v>0.196</v>
      </c>
      <c r="S605" t="s">
        <v>1503</v>
      </c>
      <c r="U605">
        <v>0.86</v>
      </c>
      <c r="V605" t="s">
        <v>1463</v>
      </c>
      <c r="X605">
        <v>0.014</v>
      </c>
      <c r="Y605" t="s">
        <v>1464</v>
      </c>
      <c r="AA605" t="s">
        <v>1465</v>
      </c>
    </row>
    <row r="606" spans="1:27" ht="14.25">
      <c r="A606" s="1" t="s">
        <v>1871</v>
      </c>
      <c r="B606" t="s">
        <v>1872</v>
      </c>
      <c r="C606" t="s">
        <v>1873</v>
      </c>
      <c r="D606" t="s">
        <v>871</v>
      </c>
      <c r="E606" t="s">
        <v>872</v>
      </c>
      <c r="F606" s="2">
        <v>36196</v>
      </c>
      <c r="G606" s="10">
        <f t="shared" si="9"/>
        <v>1999</v>
      </c>
      <c r="H606" t="s">
        <v>1874</v>
      </c>
      <c r="I606" t="s">
        <v>1875</v>
      </c>
      <c r="J606">
        <v>13.31</v>
      </c>
      <c r="K606" t="s">
        <v>1457</v>
      </c>
      <c r="L606">
        <v>84.4</v>
      </c>
      <c r="M606" t="s">
        <v>1458</v>
      </c>
      <c r="N606" t="s">
        <v>1876</v>
      </c>
      <c r="O606" t="s">
        <v>789</v>
      </c>
      <c r="P606" t="s">
        <v>1468</v>
      </c>
      <c r="R606">
        <v>1.2</v>
      </c>
      <c r="S606" t="s">
        <v>1503</v>
      </c>
      <c r="X606">
        <v>0.014</v>
      </c>
      <c r="Y606" t="s">
        <v>1464</v>
      </c>
      <c r="AA606" t="s">
        <v>1465</v>
      </c>
    </row>
    <row r="607" spans="1:27" ht="14.25">
      <c r="A607" s="1" t="s">
        <v>1883</v>
      </c>
      <c r="B607" t="s">
        <v>1884</v>
      </c>
      <c r="D607" t="s">
        <v>2912</v>
      </c>
      <c r="E607" t="s">
        <v>1880</v>
      </c>
      <c r="F607" s="2">
        <v>36286</v>
      </c>
      <c r="G607" s="10">
        <f t="shared" si="9"/>
        <v>1999</v>
      </c>
      <c r="I607" t="s">
        <v>1885</v>
      </c>
      <c r="J607">
        <v>13.31</v>
      </c>
      <c r="K607" t="s">
        <v>1457</v>
      </c>
      <c r="L607">
        <v>51.08</v>
      </c>
      <c r="M607" t="s">
        <v>919</v>
      </c>
      <c r="N607" t="s">
        <v>1886</v>
      </c>
      <c r="O607" t="s">
        <v>789</v>
      </c>
      <c r="P607" t="s">
        <v>1461</v>
      </c>
      <c r="Q607" t="s">
        <v>1704</v>
      </c>
      <c r="R607">
        <v>0.009</v>
      </c>
      <c r="S607" t="s">
        <v>1464</v>
      </c>
      <c r="U607">
        <v>0.02</v>
      </c>
      <c r="V607" t="s">
        <v>1463</v>
      </c>
      <c r="X607">
        <v>0.009</v>
      </c>
      <c r="Y607" t="s">
        <v>1464</v>
      </c>
      <c r="AA607" t="s">
        <v>1465</v>
      </c>
    </row>
    <row r="608" spans="1:27" ht="14.25">
      <c r="A608" s="1" t="s">
        <v>1900</v>
      </c>
      <c r="B608" t="s">
        <v>1901</v>
      </c>
      <c r="C608" t="s">
        <v>1902</v>
      </c>
      <c r="D608" t="s">
        <v>989</v>
      </c>
      <c r="E608" t="s">
        <v>990</v>
      </c>
      <c r="F608" s="2">
        <v>36434</v>
      </c>
      <c r="G608" s="10">
        <f t="shared" si="9"/>
        <v>1999</v>
      </c>
      <c r="I608" t="s">
        <v>1204</v>
      </c>
      <c r="J608">
        <v>13.31</v>
      </c>
      <c r="K608" t="s">
        <v>1457</v>
      </c>
      <c r="O608" t="s">
        <v>789</v>
      </c>
      <c r="P608" t="s">
        <v>1461</v>
      </c>
      <c r="Q608" t="s">
        <v>3191</v>
      </c>
      <c r="R608">
        <v>0.0074</v>
      </c>
      <c r="S608" t="s">
        <v>1464</v>
      </c>
      <c r="X608">
        <v>0.0074</v>
      </c>
      <c r="Y608" t="s">
        <v>1464</v>
      </c>
      <c r="AA608" t="s">
        <v>1465</v>
      </c>
    </row>
    <row r="609" spans="1:27" ht="14.25">
      <c r="A609" s="1" t="s">
        <v>3192</v>
      </c>
      <c r="B609" t="s">
        <v>1901</v>
      </c>
      <c r="C609" t="s">
        <v>1902</v>
      </c>
      <c r="D609" t="s">
        <v>989</v>
      </c>
      <c r="E609" t="s">
        <v>990</v>
      </c>
      <c r="F609" s="2">
        <v>36503</v>
      </c>
      <c r="G609" s="10">
        <f t="shared" si="9"/>
        <v>1999</v>
      </c>
      <c r="I609" t="s">
        <v>3193</v>
      </c>
      <c r="J609">
        <v>13.31</v>
      </c>
      <c r="K609" t="s">
        <v>1457</v>
      </c>
      <c r="L609">
        <v>0</v>
      </c>
      <c r="N609" t="s">
        <v>3194</v>
      </c>
      <c r="O609" t="s">
        <v>789</v>
      </c>
      <c r="P609" t="s">
        <v>1461</v>
      </c>
      <c r="Q609" t="s">
        <v>3195</v>
      </c>
      <c r="R609">
        <v>0.012</v>
      </c>
      <c r="S609" t="s">
        <v>1464</v>
      </c>
      <c r="X609">
        <v>0.012</v>
      </c>
      <c r="Y609" t="s">
        <v>1464</v>
      </c>
      <c r="AA609" t="s">
        <v>1465</v>
      </c>
    </row>
    <row r="610" spans="1:27" ht="14.25">
      <c r="A610" s="1" t="s">
        <v>2822</v>
      </c>
      <c r="B610" t="s">
        <v>2196</v>
      </c>
      <c r="C610" t="s">
        <v>2197</v>
      </c>
      <c r="D610" t="s">
        <v>989</v>
      </c>
      <c r="E610" t="s">
        <v>990</v>
      </c>
      <c r="F610" s="2">
        <v>36544</v>
      </c>
      <c r="G610" s="10">
        <f t="shared" si="9"/>
        <v>2000</v>
      </c>
      <c r="H610" t="s">
        <v>1841</v>
      </c>
      <c r="I610" t="s">
        <v>1204</v>
      </c>
      <c r="J610">
        <v>13.31</v>
      </c>
      <c r="K610" t="s">
        <v>1457</v>
      </c>
      <c r="L610">
        <v>22</v>
      </c>
      <c r="M610" t="s">
        <v>1458</v>
      </c>
      <c r="N610" t="s">
        <v>2823</v>
      </c>
      <c r="O610" t="s">
        <v>789</v>
      </c>
      <c r="P610" t="s">
        <v>1461</v>
      </c>
      <c r="Q610" t="s">
        <v>2513</v>
      </c>
      <c r="R610">
        <v>0.1</v>
      </c>
      <c r="S610" t="s">
        <v>1463</v>
      </c>
      <c r="Z610" t="s">
        <v>2136</v>
      </c>
      <c r="AA610" t="s">
        <v>1465</v>
      </c>
    </row>
    <row r="611" spans="1:27" ht="14.25">
      <c r="A611" s="1" t="s">
        <v>1698</v>
      </c>
      <c r="B611" t="s">
        <v>1699</v>
      </c>
      <c r="C611" t="s">
        <v>1700</v>
      </c>
      <c r="D611" t="s">
        <v>989</v>
      </c>
      <c r="E611" t="s">
        <v>990</v>
      </c>
      <c r="F611" s="2">
        <v>36546</v>
      </c>
      <c r="G611" s="10">
        <f t="shared" si="9"/>
        <v>2000</v>
      </c>
      <c r="H611" t="s">
        <v>1701</v>
      </c>
      <c r="I611" t="s">
        <v>1702</v>
      </c>
      <c r="J611">
        <v>13.31</v>
      </c>
      <c r="K611" t="s">
        <v>1457</v>
      </c>
      <c r="L611">
        <v>328</v>
      </c>
      <c r="M611" t="s">
        <v>1458</v>
      </c>
      <c r="N611" t="s">
        <v>1703</v>
      </c>
      <c r="O611" t="s">
        <v>789</v>
      </c>
      <c r="P611" t="s">
        <v>1461</v>
      </c>
      <c r="Q611" t="s">
        <v>1706</v>
      </c>
      <c r="R611">
        <v>0.015</v>
      </c>
      <c r="S611" t="s">
        <v>1464</v>
      </c>
      <c r="X611">
        <v>0.015</v>
      </c>
      <c r="Y611" t="s">
        <v>1464</v>
      </c>
      <c r="AA611" t="s">
        <v>1465</v>
      </c>
    </row>
    <row r="612" spans="1:27" ht="14.25">
      <c r="A612" s="1" t="s">
        <v>1712</v>
      </c>
      <c r="B612" t="s">
        <v>1713</v>
      </c>
      <c r="C612" t="s">
        <v>1714</v>
      </c>
      <c r="D612" t="s">
        <v>1497</v>
      </c>
      <c r="E612" t="s">
        <v>1498</v>
      </c>
      <c r="F612" s="2">
        <v>36566</v>
      </c>
      <c r="G612" s="10">
        <f t="shared" si="9"/>
        <v>2000</v>
      </c>
      <c r="H612" t="s">
        <v>1715</v>
      </c>
      <c r="I612" t="s">
        <v>1716</v>
      </c>
      <c r="J612">
        <v>13.31</v>
      </c>
      <c r="K612" t="s">
        <v>1717</v>
      </c>
      <c r="N612" t="s">
        <v>1718</v>
      </c>
      <c r="O612" t="s">
        <v>789</v>
      </c>
      <c r="P612" t="s">
        <v>1468</v>
      </c>
      <c r="Q612" t="s">
        <v>1502</v>
      </c>
      <c r="R612">
        <v>1.13</v>
      </c>
      <c r="S612" t="s">
        <v>1503</v>
      </c>
      <c r="U612">
        <v>3.4</v>
      </c>
      <c r="V612" t="s">
        <v>1463</v>
      </c>
      <c r="Z612" t="s">
        <v>586</v>
      </c>
      <c r="AA612" t="s">
        <v>1465</v>
      </c>
    </row>
    <row r="613" spans="1:27" ht="14.25">
      <c r="A613" s="1" t="s">
        <v>2679</v>
      </c>
      <c r="B613" t="s">
        <v>2680</v>
      </c>
      <c r="C613" t="s">
        <v>2681</v>
      </c>
      <c r="D613" t="s">
        <v>998</v>
      </c>
      <c r="E613" t="s">
        <v>999</v>
      </c>
      <c r="F613" s="2">
        <v>36648</v>
      </c>
      <c r="G613" s="10">
        <f t="shared" si="9"/>
        <v>2000</v>
      </c>
      <c r="H613" t="s">
        <v>2682</v>
      </c>
      <c r="I613" t="s">
        <v>2688</v>
      </c>
      <c r="J613">
        <v>13.31</v>
      </c>
      <c r="K613" t="s">
        <v>1457</v>
      </c>
      <c r="L613">
        <v>42000</v>
      </c>
      <c r="M613" t="s">
        <v>1503</v>
      </c>
      <c r="N613" t="s">
        <v>2689</v>
      </c>
      <c r="O613" t="s">
        <v>789</v>
      </c>
      <c r="P613" t="s">
        <v>1479</v>
      </c>
      <c r="Q613" t="s">
        <v>3196</v>
      </c>
      <c r="R613">
        <v>0.61</v>
      </c>
      <c r="S613" t="s">
        <v>3197</v>
      </c>
      <c r="AA613" t="s">
        <v>3198</v>
      </c>
    </row>
    <row r="614" spans="1:27" ht="14.25">
      <c r="A614" s="1" t="s">
        <v>2679</v>
      </c>
      <c r="B614" t="s">
        <v>2680</v>
      </c>
      <c r="C614" t="s">
        <v>2681</v>
      </c>
      <c r="D614" t="s">
        <v>998</v>
      </c>
      <c r="E614" t="s">
        <v>999</v>
      </c>
      <c r="F614" s="2">
        <v>36648</v>
      </c>
      <c r="G614" s="10">
        <f t="shared" si="9"/>
        <v>2000</v>
      </c>
      <c r="H614" t="s">
        <v>2682</v>
      </c>
      <c r="I614" t="s">
        <v>2683</v>
      </c>
      <c r="J614">
        <v>13.31</v>
      </c>
      <c r="K614" t="s">
        <v>1457</v>
      </c>
      <c r="L614">
        <v>42000</v>
      </c>
      <c r="M614" t="s">
        <v>1503</v>
      </c>
      <c r="N614" t="s">
        <v>2684</v>
      </c>
      <c r="O614" t="s">
        <v>789</v>
      </c>
      <c r="P614" t="s">
        <v>1468</v>
      </c>
      <c r="Q614" t="s">
        <v>3199</v>
      </c>
      <c r="R614">
        <v>2.11</v>
      </c>
      <c r="S614" t="s">
        <v>1503</v>
      </c>
      <c r="U614">
        <v>9.25</v>
      </c>
      <c r="V614" t="s">
        <v>1463</v>
      </c>
      <c r="Y614" t="s">
        <v>1464</v>
      </c>
      <c r="AA614" t="s">
        <v>1465</v>
      </c>
    </row>
    <row r="615" spans="1:27" ht="14.25">
      <c r="A615" s="1" t="s">
        <v>1992</v>
      </c>
      <c r="B615" t="s">
        <v>1993</v>
      </c>
      <c r="C615" t="s">
        <v>1993</v>
      </c>
      <c r="D615" t="s">
        <v>1510</v>
      </c>
      <c r="E615" t="s">
        <v>1511</v>
      </c>
      <c r="F615" s="2">
        <v>36656</v>
      </c>
      <c r="G615" s="10">
        <f t="shared" si="9"/>
        <v>2000</v>
      </c>
      <c r="H615" t="s">
        <v>1994</v>
      </c>
      <c r="I615" t="s">
        <v>1995</v>
      </c>
      <c r="J615">
        <v>13.31</v>
      </c>
      <c r="K615" t="s">
        <v>1457</v>
      </c>
      <c r="L615">
        <v>20.75</v>
      </c>
      <c r="M615" t="s">
        <v>1996</v>
      </c>
      <c r="N615" t="s">
        <v>1997</v>
      </c>
      <c r="O615" t="s">
        <v>789</v>
      </c>
      <c r="P615" t="s">
        <v>1461</v>
      </c>
      <c r="Q615" t="s">
        <v>1998</v>
      </c>
      <c r="R615">
        <v>0.15</v>
      </c>
      <c r="S615" t="s">
        <v>1503</v>
      </c>
      <c r="U615">
        <v>0.53</v>
      </c>
      <c r="V615" t="s">
        <v>1463</v>
      </c>
      <c r="X615">
        <v>0.01</v>
      </c>
      <c r="Y615" t="s">
        <v>1464</v>
      </c>
      <c r="AA615" t="s">
        <v>1465</v>
      </c>
    </row>
    <row r="616" spans="1:27" ht="14.25">
      <c r="A616" s="1" t="s">
        <v>1682</v>
      </c>
      <c r="B616" t="s">
        <v>1276</v>
      </c>
      <c r="C616" t="s">
        <v>1683</v>
      </c>
      <c r="D616" t="s">
        <v>1497</v>
      </c>
      <c r="E616" t="s">
        <v>1498</v>
      </c>
      <c r="F616" s="2">
        <v>36669</v>
      </c>
      <c r="G616" s="10">
        <f t="shared" si="9"/>
        <v>2000</v>
      </c>
      <c r="H616" t="s">
        <v>1684</v>
      </c>
      <c r="I616" t="s">
        <v>1685</v>
      </c>
      <c r="J616">
        <v>13.3</v>
      </c>
      <c r="K616" t="s">
        <v>1457</v>
      </c>
      <c r="N616" t="s">
        <v>1686</v>
      </c>
      <c r="O616" t="s">
        <v>789</v>
      </c>
      <c r="P616" t="s">
        <v>1461</v>
      </c>
      <c r="Q616" t="s">
        <v>1692</v>
      </c>
      <c r="T616" t="s">
        <v>1693</v>
      </c>
      <c r="AA616" t="s">
        <v>1694</v>
      </c>
    </row>
    <row r="617" spans="1:27" ht="14.25">
      <c r="A617" s="1" t="s">
        <v>3133</v>
      </c>
      <c r="B617" t="s">
        <v>3134</v>
      </c>
      <c r="C617" t="s">
        <v>3134</v>
      </c>
      <c r="D617" t="s">
        <v>577</v>
      </c>
      <c r="E617" t="s">
        <v>578</v>
      </c>
      <c r="F617" s="2">
        <v>36746</v>
      </c>
      <c r="G617" s="10">
        <f t="shared" si="9"/>
        <v>2000</v>
      </c>
      <c r="H617" t="s">
        <v>3135</v>
      </c>
      <c r="I617" t="s">
        <v>3136</v>
      </c>
      <c r="J617">
        <v>13.31</v>
      </c>
      <c r="K617" t="s">
        <v>1457</v>
      </c>
      <c r="L617">
        <v>5.2</v>
      </c>
      <c r="M617" t="s">
        <v>1458</v>
      </c>
      <c r="N617" t="s">
        <v>3137</v>
      </c>
      <c r="O617" t="s">
        <v>789</v>
      </c>
      <c r="P617" t="s">
        <v>582</v>
      </c>
      <c r="Q617" t="s">
        <v>3138</v>
      </c>
      <c r="R617">
        <v>0.7</v>
      </c>
      <c r="S617" t="s">
        <v>1503</v>
      </c>
      <c r="X617">
        <v>0.13</v>
      </c>
      <c r="Y617" t="s">
        <v>1464</v>
      </c>
      <c r="AA617" t="s">
        <v>1465</v>
      </c>
    </row>
    <row r="618" spans="1:27" ht="14.25">
      <c r="A618" s="1" t="s">
        <v>2022</v>
      </c>
      <c r="B618" t="s">
        <v>2023</v>
      </c>
      <c r="C618" t="s">
        <v>2024</v>
      </c>
      <c r="D618" t="s">
        <v>1497</v>
      </c>
      <c r="E618" t="s">
        <v>1498</v>
      </c>
      <c r="F618" s="2">
        <v>36843</v>
      </c>
      <c r="G618" s="10">
        <f t="shared" si="9"/>
        <v>2000</v>
      </c>
      <c r="H618" t="s">
        <v>2025</v>
      </c>
      <c r="I618" t="s">
        <v>2026</v>
      </c>
      <c r="J618">
        <v>13.31</v>
      </c>
      <c r="K618" t="s">
        <v>1717</v>
      </c>
      <c r="O618" t="s">
        <v>789</v>
      </c>
      <c r="P618" t="s">
        <v>1468</v>
      </c>
      <c r="Q618" t="s">
        <v>1502</v>
      </c>
      <c r="R618">
        <v>0.08</v>
      </c>
      <c r="S618" t="s">
        <v>1503</v>
      </c>
      <c r="U618">
        <v>0.36</v>
      </c>
      <c r="V618" t="s">
        <v>1463</v>
      </c>
      <c r="Z618" t="s">
        <v>586</v>
      </c>
      <c r="AA618" t="s">
        <v>1465</v>
      </c>
    </row>
    <row r="619" spans="1:27" ht="14.25">
      <c r="A619" s="1" t="s">
        <v>2027</v>
      </c>
      <c r="B619" t="s">
        <v>2028</v>
      </c>
      <c r="C619" t="s">
        <v>2029</v>
      </c>
      <c r="D619" t="s">
        <v>537</v>
      </c>
      <c r="E619" t="s">
        <v>538</v>
      </c>
      <c r="F619" s="2">
        <v>36881</v>
      </c>
      <c r="G619" s="10">
        <f t="shared" si="9"/>
        <v>2000</v>
      </c>
      <c r="H619" t="s">
        <v>2030</v>
      </c>
      <c r="I619" t="s">
        <v>2031</v>
      </c>
      <c r="J619">
        <v>13.31</v>
      </c>
      <c r="K619" t="s">
        <v>1457</v>
      </c>
      <c r="L619">
        <v>11</v>
      </c>
      <c r="M619" t="s">
        <v>541</v>
      </c>
      <c r="O619" t="s">
        <v>789</v>
      </c>
      <c r="P619" t="s">
        <v>1461</v>
      </c>
      <c r="Q619" t="s">
        <v>3141</v>
      </c>
      <c r="R619">
        <v>0.06</v>
      </c>
      <c r="S619" t="s">
        <v>1503</v>
      </c>
      <c r="T619" t="s">
        <v>1564</v>
      </c>
      <c r="AA619" t="s">
        <v>1465</v>
      </c>
    </row>
    <row r="620" spans="1:27" ht="14.25">
      <c r="A620" s="1" t="s">
        <v>2033</v>
      </c>
      <c r="B620" t="s">
        <v>2034</v>
      </c>
      <c r="C620" t="s">
        <v>2034</v>
      </c>
      <c r="D620" t="s">
        <v>808</v>
      </c>
      <c r="E620" t="s">
        <v>1320</v>
      </c>
      <c r="F620" s="2">
        <v>36889</v>
      </c>
      <c r="G620" s="10">
        <f t="shared" si="9"/>
        <v>2000</v>
      </c>
      <c r="H620" t="s">
        <v>2035</v>
      </c>
      <c r="I620" t="s">
        <v>2036</v>
      </c>
      <c r="J620">
        <v>13.31</v>
      </c>
      <c r="K620" t="s">
        <v>1457</v>
      </c>
      <c r="L620">
        <v>44.1</v>
      </c>
      <c r="M620" t="s">
        <v>1458</v>
      </c>
      <c r="N620" t="s">
        <v>2037</v>
      </c>
      <c r="O620" t="s">
        <v>789</v>
      </c>
      <c r="P620" t="s">
        <v>1461</v>
      </c>
      <c r="Q620" t="s">
        <v>3200</v>
      </c>
      <c r="R620">
        <v>0.01</v>
      </c>
      <c r="S620" t="s">
        <v>1464</v>
      </c>
      <c r="U620">
        <v>0.5</v>
      </c>
      <c r="V620" t="s">
        <v>1503</v>
      </c>
      <c r="X620">
        <v>0.01</v>
      </c>
      <c r="Y620" t="s">
        <v>1464</v>
      </c>
      <c r="AA620" t="s">
        <v>1465</v>
      </c>
    </row>
    <row r="621" spans="1:27" ht="14.25">
      <c r="A621" s="1" t="s">
        <v>1528</v>
      </c>
      <c r="B621" t="s">
        <v>1529</v>
      </c>
      <c r="C621" t="s">
        <v>1530</v>
      </c>
      <c r="D621" t="s">
        <v>1531</v>
      </c>
      <c r="E621" t="s">
        <v>1532</v>
      </c>
      <c r="F621" s="2">
        <v>36889</v>
      </c>
      <c r="G621" s="10">
        <f t="shared" si="9"/>
        <v>2000</v>
      </c>
      <c r="H621" t="s">
        <v>1533</v>
      </c>
      <c r="I621" t="s">
        <v>2039</v>
      </c>
      <c r="J621">
        <v>13.31</v>
      </c>
      <c r="K621" t="s">
        <v>1457</v>
      </c>
      <c r="L621">
        <v>44.1</v>
      </c>
      <c r="M621" t="s">
        <v>1458</v>
      </c>
      <c r="O621" t="s">
        <v>789</v>
      </c>
      <c r="P621" t="s">
        <v>1461</v>
      </c>
      <c r="Q621" t="s">
        <v>3201</v>
      </c>
      <c r="R621">
        <v>0.4</v>
      </c>
      <c r="S621" t="s">
        <v>1503</v>
      </c>
      <c r="X621">
        <v>0.01</v>
      </c>
      <c r="Y621" t="s">
        <v>3202</v>
      </c>
      <c r="AA621" t="s">
        <v>1465</v>
      </c>
    </row>
    <row r="622" spans="1:27" ht="14.25">
      <c r="A622" s="1" t="s">
        <v>2041</v>
      </c>
      <c r="B622" t="s">
        <v>2042</v>
      </c>
      <c r="C622" t="s">
        <v>2042</v>
      </c>
      <c r="D622" t="s">
        <v>808</v>
      </c>
      <c r="E622" t="s">
        <v>1320</v>
      </c>
      <c r="F622" s="2">
        <v>36896</v>
      </c>
      <c r="G622" s="10">
        <f t="shared" si="9"/>
        <v>2001</v>
      </c>
      <c r="H622" t="s">
        <v>2043</v>
      </c>
      <c r="I622" t="s">
        <v>2044</v>
      </c>
      <c r="J622">
        <v>13.31</v>
      </c>
      <c r="K622" t="s">
        <v>1457</v>
      </c>
      <c r="L622">
        <v>4</v>
      </c>
      <c r="M622" t="s">
        <v>1458</v>
      </c>
      <c r="O622" t="s">
        <v>789</v>
      </c>
      <c r="P622" t="s">
        <v>1461</v>
      </c>
      <c r="Q622" t="s">
        <v>2045</v>
      </c>
      <c r="R622">
        <v>0.2</v>
      </c>
      <c r="S622" t="s">
        <v>1503</v>
      </c>
      <c r="T622" t="s">
        <v>2046</v>
      </c>
      <c r="U622">
        <v>0.7</v>
      </c>
      <c r="V622" t="s">
        <v>1463</v>
      </c>
      <c r="W622" t="s">
        <v>2046</v>
      </c>
      <c r="Z622" t="s">
        <v>586</v>
      </c>
      <c r="AA622" t="s">
        <v>1465</v>
      </c>
    </row>
    <row r="623" spans="1:27" ht="14.25">
      <c r="A623" s="1" t="s">
        <v>2047</v>
      </c>
      <c r="B623" t="s">
        <v>2048</v>
      </c>
      <c r="C623" t="s">
        <v>2048</v>
      </c>
      <c r="D623" t="s">
        <v>1229</v>
      </c>
      <c r="E623" t="s">
        <v>1230</v>
      </c>
      <c r="F623" s="2">
        <v>36903</v>
      </c>
      <c r="G623" s="10">
        <f t="shared" si="9"/>
        <v>2001</v>
      </c>
      <c r="H623" t="s">
        <v>2049</v>
      </c>
      <c r="I623" t="s">
        <v>888</v>
      </c>
      <c r="J623">
        <v>13.31</v>
      </c>
      <c r="K623" t="s">
        <v>1457</v>
      </c>
      <c r="L623">
        <v>83</v>
      </c>
      <c r="M623" t="s">
        <v>1458</v>
      </c>
      <c r="N623" t="s">
        <v>2050</v>
      </c>
      <c r="O623" t="s">
        <v>789</v>
      </c>
      <c r="P623" t="s">
        <v>1461</v>
      </c>
      <c r="Q623" t="s">
        <v>2051</v>
      </c>
      <c r="R623">
        <v>0.01</v>
      </c>
      <c r="S623" t="s">
        <v>1464</v>
      </c>
      <c r="U623">
        <v>0.63</v>
      </c>
      <c r="V623" t="s">
        <v>1503</v>
      </c>
      <c r="X623">
        <v>0.01</v>
      </c>
      <c r="Y623" t="s">
        <v>1464</v>
      </c>
      <c r="AA623" t="s">
        <v>1465</v>
      </c>
    </row>
    <row r="624" spans="1:27" ht="14.25">
      <c r="A624" s="1" t="s">
        <v>2052</v>
      </c>
      <c r="B624" t="s">
        <v>2053</v>
      </c>
      <c r="C624" t="s">
        <v>2053</v>
      </c>
      <c r="D624" t="s">
        <v>1217</v>
      </c>
      <c r="E624" t="s">
        <v>1218</v>
      </c>
      <c r="F624" s="2">
        <v>36910</v>
      </c>
      <c r="G624" s="10">
        <f t="shared" si="9"/>
        <v>2001</v>
      </c>
      <c r="I624" t="s">
        <v>2054</v>
      </c>
      <c r="J624">
        <v>13.31</v>
      </c>
      <c r="K624" t="s">
        <v>1457</v>
      </c>
      <c r="L624">
        <v>15</v>
      </c>
      <c r="M624" t="s">
        <v>2055</v>
      </c>
      <c r="N624" t="s">
        <v>2056</v>
      </c>
      <c r="O624" t="s">
        <v>789</v>
      </c>
      <c r="P624" t="s">
        <v>1461</v>
      </c>
      <c r="Q624" t="s">
        <v>3203</v>
      </c>
      <c r="AA624" t="s">
        <v>1465</v>
      </c>
    </row>
    <row r="625" spans="1:27" ht="14.25">
      <c r="A625" s="1" t="s">
        <v>2052</v>
      </c>
      <c r="B625" t="s">
        <v>2053</v>
      </c>
      <c r="C625" t="s">
        <v>2053</v>
      </c>
      <c r="D625" t="s">
        <v>1217</v>
      </c>
      <c r="E625" t="s">
        <v>1218</v>
      </c>
      <c r="F625" s="2">
        <v>36910</v>
      </c>
      <c r="G625" s="10">
        <f t="shared" si="9"/>
        <v>2001</v>
      </c>
      <c r="I625" t="s">
        <v>2058</v>
      </c>
      <c r="J625">
        <v>13.31</v>
      </c>
      <c r="L625">
        <v>6</v>
      </c>
      <c r="M625" t="s">
        <v>1458</v>
      </c>
      <c r="N625" t="s">
        <v>2037</v>
      </c>
      <c r="O625" t="s">
        <v>789</v>
      </c>
      <c r="P625" t="s">
        <v>1461</v>
      </c>
      <c r="Q625" t="s">
        <v>2059</v>
      </c>
      <c r="AA625" t="s">
        <v>1465</v>
      </c>
    </row>
    <row r="626" spans="1:27" ht="14.25">
      <c r="A626" s="1" t="s">
        <v>2060</v>
      </c>
      <c r="B626" t="s">
        <v>2061</v>
      </c>
      <c r="C626" t="s">
        <v>2062</v>
      </c>
      <c r="D626" t="s">
        <v>1229</v>
      </c>
      <c r="E626" t="s">
        <v>1230</v>
      </c>
      <c r="F626" s="2">
        <v>36927</v>
      </c>
      <c r="G626" s="10">
        <f t="shared" si="9"/>
        <v>2001</v>
      </c>
      <c r="H626" t="s">
        <v>2063</v>
      </c>
      <c r="I626" t="s">
        <v>1204</v>
      </c>
      <c r="J626">
        <v>13.31</v>
      </c>
      <c r="K626" t="s">
        <v>1457</v>
      </c>
      <c r="L626">
        <v>40</v>
      </c>
      <c r="M626" t="s">
        <v>1458</v>
      </c>
      <c r="O626" t="s">
        <v>789</v>
      </c>
      <c r="P626" t="s">
        <v>1461</v>
      </c>
      <c r="Q626" t="s">
        <v>906</v>
      </c>
      <c r="R626">
        <v>0.02</v>
      </c>
      <c r="S626" t="s">
        <v>1464</v>
      </c>
      <c r="U626">
        <v>0.8</v>
      </c>
      <c r="V626" t="s">
        <v>1503</v>
      </c>
      <c r="X626">
        <v>0.02</v>
      </c>
      <c r="Y626" t="s">
        <v>1464</v>
      </c>
      <c r="AA626" t="s">
        <v>1465</v>
      </c>
    </row>
    <row r="627" spans="1:27" ht="14.25">
      <c r="A627" s="1" t="s">
        <v>2064</v>
      </c>
      <c r="B627" t="s">
        <v>2065</v>
      </c>
      <c r="C627" t="s">
        <v>2066</v>
      </c>
      <c r="D627" t="s">
        <v>909</v>
      </c>
      <c r="E627" t="s">
        <v>591</v>
      </c>
      <c r="F627" s="2">
        <v>36937</v>
      </c>
      <c r="G627" s="10">
        <f t="shared" si="9"/>
        <v>2001</v>
      </c>
      <c r="H627" t="s">
        <v>2067</v>
      </c>
      <c r="I627" t="s">
        <v>2068</v>
      </c>
      <c r="J627">
        <v>13.31</v>
      </c>
      <c r="K627" t="s">
        <v>1457</v>
      </c>
      <c r="L627">
        <v>20.9</v>
      </c>
      <c r="M627" t="s">
        <v>1458</v>
      </c>
      <c r="N627" t="s">
        <v>2069</v>
      </c>
      <c r="O627" t="s">
        <v>789</v>
      </c>
      <c r="P627" t="s">
        <v>1468</v>
      </c>
      <c r="R627">
        <v>0.04</v>
      </c>
      <c r="S627" t="s">
        <v>1503</v>
      </c>
      <c r="T627" t="s">
        <v>1012</v>
      </c>
      <c r="U627">
        <v>0.18</v>
      </c>
      <c r="V627" t="s">
        <v>1463</v>
      </c>
      <c r="W627" t="s">
        <v>1012</v>
      </c>
      <c r="X627">
        <v>0.02</v>
      </c>
      <c r="Y627" t="s">
        <v>1464</v>
      </c>
      <c r="AA627" t="s">
        <v>2874</v>
      </c>
    </row>
    <row r="628" spans="1:27" ht="14.25">
      <c r="A628" s="1" t="s">
        <v>2071</v>
      </c>
      <c r="B628" t="s">
        <v>2072</v>
      </c>
      <c r="C628" t="s">
        <v>2072</v>
      </c>
      <c r="D628" t="s">
        <v>909</v>
      </c>
      <c r="E628" t="s">
        <v>591</v>
      </c>
      <c r="F628" s="2">
        <v>36979</v>
      </c>
      <c r="G628" s="10">
        <f t="shared" si="9"/>
        <v>2001</v>
      </c>
      <c r="H628" t="s">
        <v>2073</v>
      </c>
      <c r="I628" t="s">
        <v>641</v>
      </c>
      <c r="J628">
        <v>13.31</v>
      </c>
      <c r="K628" t="s">
        <v>1457</v>
      </c>
      <c r="L628">
        <v>85.2</v>
      </c>
      <c r="M628" t="s">
        <v>1458</v>
      </c>
      <c r="O628" t="s">
        <v>789</v>
      </c>
      <c r="P628" t="s">
        <v>1468</v>
      </c>
      <c r="R628">
        <v>0.43</v>
      </c>
      <c r="S628" t="s">
        <v>1503</v>
      </c>
      <c r="U628">
        <v>1.87</v>
      </c>
      <c r="V628" t="s">
        <v>1463</v>
      </c>
      <c r="X628">
        <v>0.005</v>
      </c>
      <c r="Y628" t="s">
        <v>1464</v>
      </c>
      <c r="AA628" t="s">
        <v>1465</v>
      </c>
    </row>
    <row r="629" spans="1:27" ht="14.25">
      <c r="A629" s="1" t="s">
        <v>2074</v>
      </c>
      <c r="B629" t="s">
        <v>2075</v>
      </c>
      <c r="C629" t="s">
        <v>2076</v>
      </c>
      <c r="D629" t="s">
        <v>989</v>
      </c>
      <c r="E629" t="s">
        <v>990</v>
      </c>
      <c r="F629" s="2">
        <v>37012</v>
      </c>
      <c r="G629" s="10">
        <f t="shared" si="9"/>
        <v>2001</v>
      </c>
      <c r="H629" t="s">
        <v>2077</v>
      </c>
      <c r="I629" t="s">
        <v>1204</v>
      </c>
      <c r="J629">
        <v>13.31</v>
      </c>
      <c r="K629" t="s">
        <v>1457</v>
      </c>
      <c r="L629">
        <v>27.5</v>
      </c>
      <c r="M629" t="s">
        <v>1458</v>
      </c>
      <c r="O629" t="s">
        <v>789</v>
      </c>
      <c r="P629" t="s">
        <v>1461</v>
      </c>
      <c r="Q629" t="s">
        <v>2958</v>
      </c>
      <c r="R629">
        <v>0.0076</v>
      </c>
      <c r="S629" t="s">
        <v>1464</v>
      </c>
      <c r="X629">
        <v>0.0076</v>
      </c>
      <c r="Y629" t="s">
        <v>1464</v>
      </c>
      <c r="AA629" t="s">
        <v>1465</v>
      </c>
    </row>
    <row r="630" spans="1:27" ht="14.25">
      <c r="A630" s="1" t="s">
        <v>2079</v>
      </c>
      <c r="B630" t="s">
        <v>2080</v>
      </c>
      <c r="C630" t="s">
        <v>2080</v>
      </c>
      <c r="D630" t="s">
        <v>1217</v>
      </c>
      <c r="E630" t="s">
        <v>1218</v>
      </c>
      <c r="F630" s="2">
        <v>37020</v>
      </c>
      <c r="G630" s="10">
        <f t="shared" si="9"/>
        <v>2001</v>
      </c>
      <c r="I630" t="s">
        <v>2081</v>
      </c>
      <c r="J630">
        <v>13.31</v>
      </c>
      <c r="K630" t="s">
        <v>1457</v>
      </c>
      <c r="L630">
        <v>35</v>
      </c>
      <c r="M630" t="s">
        <v>1458</v>
      </c>
      <c r="N630" t="s">
        <v>2082</v>
      </c>
      <c r="O630" t="s">
        <v>789</v>
      </c>
      <c r="P630" t="s">
        <v>1461</v>
      </c>
      <c r="Q630" t="s">
        <v>2083</v>
      </c>
      <c r="R630">
        <v>0.008</v>
      </c>
      <c r="S630" t="s">
        <v>1464</v>
      </c>
      <c r="U630">
        <v>0.28</v>
      </c>
      <c r="V630" t="s">
        <v>1503</v>
      </c>
      <c r="X630">
        <v>0.008</v>
      </c>
      <c r="Y630" t="s">
        <v>1464</v>
      </c>
      <c r="AA630" t="s">
        <v>1465</v>
      </c>
    </row>
    <row r="631" spans="1:27" ht="14.25">
      <c r="A631" s="1" t="s">
        <v>2880</v>
      </c>
      <c r="B631" t="s">
        <v>2881</v>
      </c>
      <c r="C631" t="s">
        <v>2882</v>
      </c>
      <c r="D631" t="s">
        <v>989</v>
      </c>
      <c r="E631" t="s">
        <v>990</v>
      </c>
      <c r="F631" s="2">
        <v>37028</v>
      </c>
      <c r="G631" s="10">
        <f t="shared" si="9"/>
        <v>2001</v>
      </c>
      <c r="H631" t="s">
        <v>2883</v>
      </c>
      <c r="I631" t="s">
        <v>1204</v>
      </c>
      <c r="J631">
        <v>13.31</v>
      </c>
      <c r="K631" t="s">
        <v>1457</v>
      </c>
      <c r="L631">
        <v>20</v>
      </c>
      <c r="M631" t="s">
        <v>1458</v>
      </c>
      <c r="N631" t="s">
        <v>2884</v>
      </c>
      <c r="O631" t="s">
        <v>789</v>
      </c>
      <c r="P631" t="s">
        <v>1461</v>
      </c>
      <c r="Q631" t="s">
        <v>3204</v>
      </c>
      <c r="R631">
        <v>0.0074</v>
      </c>
      <c r="S631" t="s">
        <v>1464</v>
      </c>
      <c r="X631">
        <v>0.0074</v>
      </c>
      <c r="Y631" t="s">
        <v>1464</v>
      </c>
      <c r="AA631" t="s">
        <v>1465</v>
      </c>
    </row>
    <row r="632" spans="1:27" ht="14.25">
      <c r="A632" s="1" t="s">
        <v>2084</v>
      </c>
      <c r="B632" t="s">
        <v>2085</v>
      </c>
      <c r="C632" t="s">
        <v>2086</v>
      </c>
      <c r="D632" t="s">
        <v>1429</v>
      </c>
      <c r="E632" t="s">
        <v>1430</v>
      </c>
      <c r="F632" s="2">
        <v>37043</v>
      </c>
      <c r="G632" s="10">
        <f t="shared" si="9"/>
        <v>2001</v>
      </c>
      <c r="H632" t="s">
        <v>2087</v>
      </c>
      <c r="I632" t="s">
        <v>2088</v>
      </c>
      <c r="J632">
        <v>13.31</v>
      </c>
      <c r="K632" t="s">
        <v>1457</v>
      </c>
      <c r="L632">
        <v>44.1</v>
      </c>
      <c r="M632" t="s">
        <v>1458</v>
      </c>
      <c r="N632" t="s">
        <v>2089</v>
      </c>
      <c r="O632" t="s">
        <v>789</v>
      </c>
      <c r="P632" t="s">
        <v>1461</v>
      </c>
      <c r="Q632" t="s">
        <v>3205</v>
      </c>
      <c r="R632">
        <v>0.4</v>
      </c>
      <c r="S632" t="s">
        <v>1503</v>
      </c>
      <c r="X632">
        <v>0.009</v>
      </c>
      <c r="Y632" t="s">
        <v>1464</v>
      </c>
      <c r="AA632" t="s">
        <v>3206</v>
      </c>
    </row>
    <row r="633" spans="1:27" ht="14.25">
      <c r="A633" s="1" t="s">
        <v>2092</v>
      </c>
      <c r="B633" t="s">
        <v>2093</v>
      </c>
      <c r="C633" t="s">
        <v>2093</v>
      </c>
      <c r="D633" t="s">
        <v>1217</v>
      </c>
      <c r="E633" t="s">
        <v>1218</v>
      </c>
      <c r="F633" s="2">
        <v>37048</v>
      </c>
      <c r="G633" s="10">
        <f t="shared" si="9"/>
        <v>2001</v>
      </c>
      <c r="I633" t="s">
        <v>2081</v>
      </c>
      <c r="J633">
        <v>13.31</v>
      </c>
      <c r="K633" t="s">
        <v>1457</v>
      </c>
      <c r="L633">
        <v>46</v>
      </c>
      <c r="M633" t="s">
        <v>1458</v>
      </c>
      <c r="N633" t="s">
        <v>2094</v>
      </c>
      <c r="O633" t="s">
        <v>789</v>
      </c>
      <c r="P633" t="s">
        <v>1461</v>
      </c>
      <c r="Q633" t="s">
        <v>2083</v>
      </c>
      <c r="R633">
        <v>0.0075</v>
      </c>
      <c r="S633" t="s">
        <v>1464</v>
      </c>
      <c r="U633">
        <v>0.35</v>
      </c>
      <c r="V633" t="s">
        <v>1503</v>
      </c>
      <c r="X633">
        <v>0.0075</v>
      </c>
      <c r="Y633" t="s">
        <v>1464</v>
      </c>
      <c r="AA633" t="s">
        <v>1465</v>
      </c>
    </row>
    <row r="634" spans="1:27" ht="14.25">
      <c r="A634" s="1" t="s">
        <v>2114</v>
      </c>
      <c r="B634" t="s">
        <v>2115</v>
      </c>
      <c r="C634" t="s">
        <v>2115</v>
      </c>
      <c r="D634" t="s">
        <v>1229</v>
      </c>
      <c r="E634" t="s">
        <v>1230</v>
      </c>
      <c r="F634" s="2">
        <v>37085</v>
      </c>
      <c r="G634" s="10">
        <f t="shared" si="9"/>
        <v>2001</v>
      </c>
      <c r="H634" t="s">
        <v>2116</v>
      </c>
      <c r="I634" t="s">
        <v>2117</v>
      </c>
      <c r="J634">
        <v>13.31</v>
      </c>
      <c r="K634" t="s">
        <v>1457</v>
      </c>
      <c r="L634">
        <v>10</v>
      </c>
      <c r="M634" t="s">
        <v>1458</v>
      </c>
      <c r="O634" t="s">
        <v>789</v>
      </c>
      <c r="P634" t="s">
        <v>1461</v>
      </c>
      <c r="Q634" t="s">
        <v>906</v>
      </c>
      <c r="R634">
        <v>0.1</v>
      </c>
      <c r="S634" t="s">
        <v>1503</v>
      </c>
      <c r="U634">
        <v>0.01</v>
      </c>
      <c r="V634" t="s">
        <v>1464</v>
      </c>
      <c r="X634">
        <v>0.01</v>
      </c>
      <c r="Y634" t="s">
        <v>1464</v>
      </c>
      <c r="AA634" t="s">
        <v>1465</v>
      </c>
    </row>
    <row r="635" spans="1:27" ht="14.25">
      <c r="A635" s="1" t="s">
        <v>2114</v>
      </c>
      <c r="B635" t="s">
        <v>2115</v>
      </c>
      <c r="C635" t="s">
        <v>2115</v>
      </c>
      <c r="D635" t="s">
        <v>1229</v>
      </c>
      <c r="E635" t="s">
        <v>1230</v>
      </c>
      <c r="F635" s="2">
        <v>37085</v>
      </c>
      <c r="G635" s="10">
        <f t="shared" si="9"/>
        <v>2001</v>
      </c>
      <c r="H635" t="s">
        <v>2116</v>
      </c>
      <c r="I635" t="s">
        <v>2118</v>
      </c>
      <c r="J635">
        <v>13.31</v>
      </c>
      <c r="K635" t="s">
        <v>1457</v>
      </c>
      <c r="L635">
        <v>20</v>
      </c>
      <c r="M635" t="s">
        <v>1458</v>
      </c>
      <c r="O635" t="s">
        <v>789</v>
      </c>
      <c r="P635" t="s">
        <v>1461</v>
      </c>
      <c r="Q635" t="s">
        <v>906</v>
      </c>
      <c r="R635">
        <v>0.1</v>
      </c>
      <c r="S635" t="s">
        <v>1503</v>
      </c>
      <c r="U635">
        <v>0.005</v>
      </c>
      <c r="V635" t="s">
        <v>1464</v>
      </c>
      <c r="X635">
        <v>0.005</v>
      </c>
      <c r="Y635" t="s">
        <v>1464</v>
      </c>
      <c r="AA635" t="s">
        <v>1465</v>
      </c>
    </row>
    <row r="636" spans="1:27" ht="14.25">
      <c r="A636" s="1" t="s">
        <v>2119</v>
      </c>
      <c r="B636" t="s">
        <v>2120</v>
      </c>
      <c r="C636" t="s">
        <v>2121</v>
      </c>
      <c r="D636" t="s">
        <v>909</v>
      </c>
      <c r="E636" t="s">
        <v>591</v>
      </c>
      <c r="F636" s="2">
        <v>37112</v>
      </c>
      <c r="G636" s="10">
        <f t="shared" si="9"/>
        <v>2001</v>
      </c>
      <c r="H636" t="s">
        <v>2122</v>
      </c>
      <c r="I636" t="s">
        <v>1204</v>
      </c>
      <c r="J636">
        <v>13.31</v>
      </c>
      <c r="K636" t="s">
        <v>1457</v>
      </c>
      <c r="L636">
        <v>80</v>
      </c>
      <c r="M636" t="s">
        <v>1458</v>
      </c>
      <c r="N636" t="s">
        <v>2123</v>
      </c>
      <c r="O636" t="s">
        <v>789</v>
      </c>
      <c r="P636" t="s">
        <v>1468</v>
      </c>
      <c r="R636">
        <v>0.41</v>
      </c>
      <c r="S636" t="s">
        <v>1503</v>
      </c>
      <c r="U636">
        <v>1.8</v>
      </c>
      <c r="V636" t="s">
        <v>1463</v>
      </c>
      <c r="X636">
        <v>0.0051</v>
      </c>
      <c r="Y636" t="s">
        <v>3207</v>
      </c>
      <c r="AA636" t="s">
        <v>1465</v>
      </c>
    </row>
    <row r="637" spans="1:27" ht="14.25">
      <c r="A637" s="1" t="s">
        <v>2125</v>
      </c>
      <c r="B637" t="s">
        <v>2126</v>
      </c>
      <c r="C637" t="s">
        <v>2127</v>
      </c>
      <c r="D637" t="s">
        <v>989</v>
      </c>
      <c r="E637" t="s">
        <v>990</v>
      </c>
      <c r="F637" s="2">
        <v>37119</v>
      </c>
      <c r="G637" s="10">
        <f t="shared" si="9"/>
        <v>2001</v>
      </c>
      <c r="H637" t="s">
        <v>2128</v>
      </c>
      <c r="I637" t="s">
        <v>2129</v>
      </c>
      <c r="J637">
        <v>13.31</v>
      </c>
      <c r="K637" t="s">
        <v>1457</v>
      </c>
      <c r="L637">
        <v>48</v>
      </c>
      <c r="M637" t="s">
        <v>1458</v>
      </c>
      <c r="N637" t="s">
        <v>2037</v>
      </c>
      <c r="O637" t="s">
        <v>789</v>
      </c>
      <c r="P637" t="s">
        <v>1461</v>
      </c>
      <c r="Q637" t="s">
        <v>3191</v>
      </c>
      <c r="R637">
        <v>0.72</v>
      </c>
      <c r="S637" t="s">
        <v>1503</v>
      </c>
      <c r="T637" t="s">
        <v>2046</v>
      </c>
      <c r="U637">
        <v>3.13</v>
      </c>
      <c r="V637" t="s">
        <v>1463</v>
      </c>
      <c r="W637" t="s">
        <v>2046</v>
      </c>
      <c r="X637">
        <v>0.0076</v>
      </c>
      <c r="Y637" t="s">
        <v>1464</v>
      </c>
      <c r="AA637" t="s">
        <v>1465</v>
      </c>
    </row>
    <row r="638" spans="1:27" ht="14.25">
      <c r="A638" s="1" t="s">
        <v>2130</v>
      </c>
      <c r="B638" t="s">
        <v>2131</v>
      </c>
      <c r="C638" t="s">
        <v>2132</v>
      </c>
      <c r="D638" t="s">
        <v>989</v>
      </c>
      <c r="E638" t="s">
        <v>990</v>
      </c>
      <c r="F638" s="2">
        <v>37124</v>
      </c>
      <c r="G638" s="10">
        <f t="shared" si="9"/>
        <v>2001</v>
      </c>
      <c r="H638" t="s">
        <v>2133</v>
      </c>
      <c r="I638" t="s">
        <v>2134</v>
      </c>
      <c r="J638">
        <v>13.31</v>
      </c>
      <c r="K638" t="s">
        <v>1457</v>
      </c>
      <c r="L638">
        <v>62.77</v>
      </c>
      <c r="M638" t="s">
        <v>1458</v>
      </c>
      <c r="O638" t="s">
        <v>789</v>
      </c>
      <c r="P638" t="s">
        <v>1461</v>
      </c>
      <c r="Q638" t="s">
        <v>3208</v>
      </c>
      <c r="R638">
        <v>0.63</v>
      </c>
      <c r="S638" t="s">
        <v>1503</v>
      </c>
      <c r="U638">
        <v>2.76</v>
      </c>
      <c r="V638" t="s">
        <v>1463</v>
      </c>
      <c r="AA638" t="s">
        <v>1465</v>
      </c>
    </row>
    <row r="639" spans="1:27" ht="14.25">
      <c r="A639" s="1" t="s">
        <v>2130</v>
      </c>
      <c r="B639" t="s">
        <v>2131</v>
      </c>
      <c r="C639" t="s">
        <v>2132</v>
      </c>
      <c r="D639" t="s">
        <v>989</v>
      </c>
      <c r="E639" t="s">
        <v>990</v>
      </c>
      <c r="F639" s="2">
        <v>37124</v>
      </c>
      <c r="G639" s="10">
        <f t="shared" si="9"/>
        <v>2001</v>
      </c>
      <c r="H639" t="s">
        <v>2133</v>
      </c>
      <c r="I639" t="s">
        <v>2138</v>
      </c>
      <c r="J639">
        <v>13.31</v>
      </c>
      <c r="K639" t="s">
        <v>1457</v>
      </c>
      <c r="L639">
        <v>16</v>
      </c>
      <c r="M639" t="s">
        <v>1458</v>
      </c>
      <c r="N639" t="s">
        <v>2139</v>
      </c>
      <c r="O639" t="s">
        <v>789</v>
      </c>
      <c r="P639" t="s">
        <v>1461</v>
      </c>
      <c r="Q639" t="s">
        <v>2140</v>
      </c>
      <c r="R639">
        <v>0.12</v>
      </c>
      <c r="S639" t="s">
        <v>1503</v>
      </c>
      <c r="T639" t="s">
        <v>3209</v>
      </c>
      <c r="U639">
        <v>0.39</v>
      </c>
      <c r="V639" t="s">
        <v>1463</v>
      </c>
      <c r="W639" t="s">
        <v>3209</v>
      </c>
      <c r="Z639" t="s">
        <v>2136</v>
      </c>
      <c r="AA639" t="s">
        <v>1465</v>
      </c>
    </row>
    <row r="640" spans="1:27" ht="14.25">
      <c r="A640" s="1" t="s">
        <v>2152</v>
      </c>
      <c r="B640" t="s">
        <v>2153</v>
      </c>
      <c r="C640" t="s">
        <v>2154</v>
      </c>
      <c r="D640" t="s">
        <v>2155</v>
      </c>
      <c r="E640" t="s">
        <v>2156</v>
      </c>
      <c r="F640" s="2">
        <v>37161</v>
      </c>
      <c r="G640" s="10">
        <f t="shared" si="9"/>
        <v>2001</v>
      </c>
      <c r="H640" t="s">
        <v>2157</v>
      </c>
      <c r="I640" t="s">
        <v>1204</v>
      </c>
      <c r="J640">
        <v>13.31</v>
      </c>
      <c r="K640" t="s">
        <v>1457</v>
      </c>
      <c r="L640">
        <v>40</v>
      </c>
      <c r="M640" t="s">
        <v>1458</v>
      </c>
      <c r="N640" t="s">
        <v>2158</v>
      </c>
      <c r="O640" t="s">
        <v>789</v>
      </c>
      <c r="P640" t="s">
        <v>1479</v>
      </c>
      <c r="Q640" t="s">
        <v>3210</v>
      </c>
      <c r="T640" t="s">
        <v>1693</v>
      </c>
      <c r="AA640" t="s">
        <v>2160</v>
      </c>
    </row>
    <row r="641" spans="1:27" ht="14.25">
      <c r="A641" s="1" t="s">
        <v>2161</v>
      </c>
      <c r="B641" t="s">
        <v>2162</v>
      </c>
      <c r="C641" t="s">
        <v>2163</v>
      </c>
      <c r="D641" t="s">
        <v>1229</v>
      </c>
      <c r="E641" t="s">
        <v>1230</v>
      </c>
      <c r="F641" s="2">
        <v>37167</v>
      </c>
      <c r="G641" s="10">
        <f t="shared" si="9"/>
        <v>2001</v>
      </c>
      <c r="H641" t="s">
        <v>2164</v>
      </c>
      <c r="I641" t="s">
        <v>2165</v>
      </c>
      <c r="J641">
        <v>13.31</v>
      </c>
      <c r="K641" t="s">
        <v>1457</v>
      </c>
      <c r="L641">
        <v>30</v>
      </c>
      <c r="M641" t="s">
        <v>1458</v>
      </c>
      <c r="N641" t="s">
        <v>2166</v>
      </c>
      <c r="O641" t="s">
        <v>789</v>
      </c>
      <c r="P641" t="s">
        <v>1461</v>
      </c>
      <c r="Q641" t="s">
        <v>3211</v>
      </c>
      <c r="R641">
        <v>0.005</v>
      </c>
      <c r="S641" t="s">
        <v>1464</v>
      </c>
      <c r="U641">
        <v>0.2</v>
      </c>
      <c r="V641" t="s">
        <v>1503</v>
      </c>
      <c r="X641">
        <v>0.005</v>
      </c>
      <c r="Y641" t="s">
        <v>1464</v>
      </c>
      <c r="AA641" t="s">
        <v>1465</v>
      </c>
    </row>
    <row r="642" spans="1:27" ht="14.25">
      <c r="A642" s="1" t="s">
        <v>2167</v>
      </c>
      <c r="B642" t="s">
        <v>2168</v>
      </c>
      <c r="C642" t="s">
        <v>2168</v>
      </c>
      <c r="D642" t="s">
        <v>1217</v>
      </c>
      <c r="E642" t="s">
        <v>1218</v>
      </c>
      <c r="F642" s="2">
        <v>37169</v>
      </c>
      <c r="G642" s="10">
        <f t="shared" si="9"/>
        <v>2001</v>
      </c>
      <c r="H642" t="s">
        <v>1841</v>
      </c>
      <c r="I642" t="s">
        <v>2169</v>
      </c>
      <c r="J642">
        <v>13.31</v>
      </c>
      <c r="K642" t="s">
        <v>1457</v>
      </c>
      <c r="L642">
        <v>35</v>
      </c>
      <c r="M642" t="s">
        <v>1458</v>
      </c>
      <c r="O642" t="s">
        <v>789</v>
      </c>
      <c r="P642" t="s">
        <v>1461</v>
      </c>
      <c r="Q642" t="s">
        <v>3212</v>
      </c>
      <c r="R642">
        <v>0.02</v>
      </c>
      <c r="S642" t="s">
        <v>1464</v>
      </c>
      <c r="U642">
        <v>0.7</v>
      </c>
      <c r="V642" t="s">
        <v>1503</v>
      </c>
      <c r="X642">
        <v>0.02</v>
      </c>
      <c r="Y642" t="s">
        <v>1464</v>
      </c>
      <c r="AA642" t="s">
        <v>1465</v>
      </c>
    </row>
    <row r="643" spans="1:27" ht="14.25">
      <c r="A643" s="1" t="s">
        <v>2171</v>
      </c>
      <c r="B643" t="s">
        <v>2172</v>
      </c>
      <c r="C643" t="s">
        <v>2173</v>
      </c>
      <c r="D643" t="s">
        <v>909</v>
      </c>
      <c r="E643" t="s">
        <v>591</v>
      </c>
      <c r="F643" s="2">
        <v>37180</v>
      </c>
      <c r="G643" s="10">
        <f aca="true" t="shared" si="10" ref="G643:G706">YEAR(F643)</f>
        <v>2001</v>
      </c>
      <c r="H643" t="s">
        <v>2174</v>
      </c>
      <c r="I643" t="s">
        <v>641</v>
      </c>
      <c r="J643">
        <v>13.31</v>
      </c>
      <c r="K643" t="s">
        <v>1457</v>
      </c>
      <c r="L643">
        <v>49</v>
      </c>
      <c r="M643" t="s">
        <v>1458</v>
      </c>
      <c r="N643" t="s">
        <v>2175</v>
      </c>
      <c r="O643" t="s">
        <v>789</v>
      </c>
      <c r="P643" t="s">
        <v>1468</v>
      </c>
      <c r="R643">
        <v>0.38</v>
      </c>
      <c r="S643" t="s">
        <v>1503</v>
      </c>
      <c r="U643">
        <v>0.15</v>
      </c>
      <c r="V643" t="s">
        <v>1463</v>
      </c>
      <c r="X643">
        <v>0.0077</v>
      </c>
      <c r="Y643" t="s">
        <v>1464</v>
      </c>
      <c r="Z643" t="s">
        <v>1482</v>
      </c>
      <c r="AA643" t="s">
        <v>2176</v>
      </c>
    </row>
    <row r="644" spans="1:27" ht="14.25">
      <c r="A644" s="1" t="s">
        <v>2177</v>
      </c>
      <c r="B644" t="s">
        <v>2178</v>
      </c>
      <c r="C644" t="s">
        <v>2179</v>
      </c>
      <c r="D644" t="s">
        <v>989</v>
      </c>
      <c r="E644" t="s">
        <v>990</v>
      </c>
      <c r="F644" s="2">
        <v>37186</v>
      </c>
      <c r="G644" s="10">
        <f t="shared" si="10"/>
        <v>2001</v>
      </c>
      <c r="I644" t="s">
        <v>1204</v>
      </c>
      <c r="J644">
        <v>13.31</v>
      </c>
      <c r="K644" t="s">
        <v>1457</v>
      </c>
      <c r="L644">
        <v>30</v>
      </c>
      <c r="M644" t="s">
        <v>1458</v>
      </c>
      <c r="N644" t="s">
        <v>2180</v>
      </c>
      <c r="O644" t="s">
        <v>789</v>
      </c>
      <c r="P644" t="s">
        <v>1461</v>
      </c>
      <c r="Q644" t="s">
        <v>3213</v>
      </c>
      <c r="R644">
        <v>0.01</v>
      </c>
      <c r="S644" t="s">
        <v>1464</v>
      </c>
      <c r="X644">
        <v>0.01</v>
      </c>
      <c r="Y644" t="s">
        <v>1464</v>
      </c>
      <c r="AA644" t="s">
        <v>1465</v>
      </c>
    </row>
    <row r="645" spans="1:27" ht="14.25">
      <c r="A645" s="1" t="s">
        <v>2181</v>
      </c>
      <c r="B645" t="s">
        <v>2182</v>
      </c>
      <c r="C645" t="s">
        <v>2182</v>
      </c>
      <c r="D645" t="s">
        <v>1229</v>
      </c>
      <c r="E645" t="s">
        <v>1230</v>
      </c>
      <c r="F645" s="2">
        <v>37187</v>
      </c>
      <c r="G645" s="10">
        <f t="shared" si="10"/>
        <v>2001</v>
      </c>
      <c r="H645" t="s">
        <v>2183</v>
      </c>
      <c r="I645" t="s">
        <v>2184</v>
      </c>
      <c r="J645">
        <v>13.31</v>
      </c>
      <c r="K645" t="s">
        <v>1457</v>
      </c>
      <c r="L645">
        <v>31.4</v>
      </c>
      <c r="M645" t="s">
        <v>1458</v>
      </c>
      <c r="N645" t="s">
        <v>2185</v>
      </c>
      <c r="O645" t="s">
        <v>789</v>
      </c>
      <c r="P645" t="s">
        <v>1461</v>
      </c>
      <c r="Q645" t="s">
        <v>3214</v>
      </c>
      <c r="R645">
        <v>0.009</v>
      </c>
      <c r="S645" t="s">
        <v>1464</v>
      </c>
      <c r="U645">
        <v>0.31</v>
      </c>
      <c r="V645" t="s">
        <v>1503</v>
      </c>
      <c r="X645">
        <f>U645/L645</f>
        <v>0.009872611464968152</v>
      </c>
      <c r="Y645" t="s">
        <v>1464</v>
      </c>
      <c r="AA645" t="s">
        <v>1465</v>
      </c>
    </row>
    <row r="646" spans="1:27" ht="14.25">
      <c r="A646" s="1" t="s">
        <v>2187</v>
      </c>
      <c r="B646" t="s">
        <v>2188</v>
      </c>
      <c r="C646" t="s">
        <v>2189</v>
      </c>
      <c r="D646" t="s">
        <v>638</v>
      </c>
      <c r="E646" t="s">
        <v>639</v>
      </c>
      <c r="F646" s="2">
        <v>37187</v>
      </c>
      <c r="G646" s="10">
        <f t="shared" si="10"/>
        <v>2001</v>
      </c>
      <c r="H646" t="s">
        <v>2190</v>
      </c>
      <c r="I646" t="s">
        <v>1204</v>
      </c>
      <c r="J646">
        <v>13.31</v>
      </c>
      <c r="K646" t="s">
        <v>1717</v>
      </c>
      <c r="L646">
        <v>29.3</v>
      </c>
      <c r="M646" t="s">
        <v>1458</v>
      </c>
      <c r="N646" t="s">
        <v>2191</v>
      </c>
      <c r="O646" t="s">
        <v>789</v>
      </c>
      <c r="P646" t="s">
        <v>1468</v>
      </c>
      <c r="R646">
        <v>7</v>
      </c>
      <c r="S646" t="s">
        <v>857</v>
      </c>
      <c r="T646" t="s">
        <v>3215</v>
      </c>
      <c r="Z646" t="s">
        <v>586</v>
      </c>
      <c r="AA646" t="s">
        <v>1465</v>
      </c>
    </row>
    <row r="647" spans="1:27" ht="14.25">
      <c r="A647" s="1" t="s">
        <v>2195</v>
      </c>
      <c r="B647" t="s">
        <v>2196</v>
      </c>
      <c r="C647" t="s">
        <v>2197</v>
      </c>
      <c r="D647" t="s">
        <v>989</v>
      </c>
      <c r="E647" t="s">
        <v>990</v>
      </c>
      <c r="F647" s="2">
        <v>37189</v>
      </c>
      <c r="G647" s="10">
        <f t="shared" si="10"/>
        <v>2001</v>
      </c>
      <c r="I647" t="s">
        <v>1204</v>
      </c>
      <c r="J647">
        <v>13.31</v>
      </c>
      <c r="K647" t="s">
        <v>1457</v>
      </c>
      <c r="L647">
        <v>22</v>
      </c>
      <c r="M647" t="s">
        <v>1458</v>
      </c>
      <c r="O647" t="s">
        <v>789</v>
      </c>
      <c r="P647" t="s">
        <v>1461</v>
      </c>
      <c r="Q647" t="s">
        <v>3216</v>
      </c>
      <c r="R647">
        <v>0.009</v>
      </c>
      <c r="S647" t="s">
        <v>1464</v>
      </c>
      <c r="X647">
        <v>0.009</v>
      </c>
      <c r="Y647" t="s">
        <v>1464</v>
      </c>
      <c r="AA647" t="s">
        <v>1465</v>
      </c>
    </row>
    <row r="648" spans="1:27" ht="14.25">
      <c r="A648" s="1" t="s">
        <v>2207</v>
      </c>
      <c r="B648" t="s">
        <v>2208</v>
      </c>
      <c r="C648" t="s">
        <v>2209</v>
      </c>
      <c r="D648" t="s">
        <v>1497</v>
      </c>
      <c r="E648" t="s">
        <v>1498</v>
      </c>
      <c r="F648" s="2">
        <v>37200</v>
      </c>
      <c r="G648" s="10">
        <f t="shared" si="10"/>
        <v>2001</v>
      </c>
      <c r="H648" t="s">
        <v>2210</v>
      </c>
      <c r="I648" t="s">
        <v>2211</v>
      </c>
      <c r="J648">
        <v>13.31</v>
      </c>
      <c r="K648" t="s">
        <v>1717</v>
      </c>
      <c r="L648">
        <v>60</v>
      </c>
      <c r="M648" t="s">
        <v>1458</v>
      </c>
      <c r="O648" t="s">
        <v>789</v>
      </c>
      <c r="P648" t="s">
        <v>1468</v>
      </c>
      <c r="Q648" t="s">
        <v>1502</v>
      </c>
      <c r="R648">
        <v>0.48</v>
      </c>
      <c r="S648" t="s">
        <v>1503</v>
      </c>
      <c r="U648">
        <v>2.11</v>
      </c>
      <c r="V648" t="s">
        <v>1463</v>
      </c>
      <c r="X648">
        <v>0.008</v>
      </c>
      <c r="Y648" t="s">
        <v>1464</v>
      </c>
      <c r="Z648" t="s">
        <v>566</v>
      </c>
      <c r="AA648" t="s">
        <v>1465</v>
      </c>
    </row>
    <row r="649" spans="1:27" ht="14.25">
      <c r="A649" s="1" t="s">
        <v>3151</v>
      </c>
      <c r="B649" t="s">
        <v>3152</v>
      </c>
      <c r="C649" t="s">
        <v>3152</v>
      </c>
      <c r="D649" t="s">
        <v>1217</v>
      </c>
      <c r="E649" t="s">
        <v>3153</v>
      </c>
      <c r="F649" s="2">
        <v>37228</v>
      </c>
      <c r="G649" s="10">
        <f t="shared" si="10"/>
        <v>2001</v>
      </c>
      <c r="H649" t="s">
        <v>3154</v>
      </c>
      <c r="I649" t="s">
        <v>3155</v>
      </c>
      <c r="J649">
        <v>13.31</v>
      </c>
      <c r="K649" t="s">
        <v>1457</v>
      </c>
      <c r="L649">
        <v>75</v>
      </c>
      <c r="M649" t="s">
        <v>1458</v>
      </c>
      <c r="N649" t="s">
        <v>3156</v>
      </c>
      <c r="O649" t="s">
        <v>789</v>
      </c>
      <c r="P649" t="s">
        <v>1468</v>
      </c>
      <c r="R649">
        <v>794.13</v>
      </c>
      <c r="S649" t="s">
        <v>3217</v>
      </c>
      <c r="Z649" t="s">
        <v>586</v>
      </c>
      <c r="AA649" t="s">
        <v>1465</v>
      </c>
    </row>
    <row r="650" spans="1:27" ht="14.25">
      <c r="A650" s="1" t="s">
        <v>2222</v>
      </c>
      <c r="B650" t="s">
        <v>2223</v>
      </c>
      <c r="C650" t="s">
        <v>2223</v>
      </c>
      <c r="D650" t="s">
        <v>1229</v>
      </c>
      <c r="E650" t="s">
        <v>1230</v>
      </c>
      <c r="F650" s="2">
        <v>37236</v>
      </c>
      <c r="G650" s="10">
        <f t="shared" si="10"/>
        <v>2001</v>
      </c>
      <c r="H650" t="s">
        <v>2224</v>
      </c>
      <c r="I650" t="s">
        <v>2225</v>
      </c>
      <c r="J650">
        <v>13.31</v>
      </c>
      <c r="K650" t="s">
        <v>1457</v>
      </c>
      <c r="L650">
        <v>35</v>
      </c>
      <c r="M650" t="s">
        <v>1458</v>
      </c>
      <c r="O650" t="s">
        <v>789</v>
      </c>
      <c r="P650" t="s">
        <v>1461</v>
      </c>
      <c r="Q650" t="s">
        <v>3218</v>
      </c>
      <c r="R650">
        <v>0.009</v>
      </c>
      <c r="S650" t="s">
        <v>1464</v>
      </c>
      <c r="U650">
        <v>0.31</v>
      </c>
      <c r="V650" t="s">
        <v>1503</v>
      </c>
      <c r="X650">
        <f>U650/L650</f>
        <v>0.008857142857142857</v>
      </c>
      <c r="Y650" t="s">
        <v>1464</v>
      </c>
      <c r="AA650" t="s">
        <v>1465</v>
      </c>
    </row>
    <row r="651" spans="1:27" ht="14.25">
      <c r="A651" s="1" t="s">
        <v>2239</v>
      </c>
      <c r="B651" t="s">
        <v>2240</v>
      </c>
      <c r="C651" t="s">
        <v>2240</v>
      </c>
      <c r="D651" t="s">
        <v>1244</v>
      </c>
      <c r="E651" t="s">
        <v>1245</v>
      </c>
      <c r="F651" s="2">
        <v>37239</v>
      </c>
      <c r="G651" s="10">
        <f t="shared" si="10"/>
        <v>2001</v>
      </c>
      <c r="H651" t="s">
        <v>2241</v>
      </c>
      <c r="I651" t="s">
        <v>1124</v>
      </c>
      <c r="J651">
        <v>13.31</v>
      </c>
      <c r="K651" t="s">
        <v>1457</v>
      </c>
      <c r="L651">
        <v>33.5</v>
      </c>
      <c r="M651" t="s">
        <v>1458</v>
      </c>
      <c r="N651" t="s">
        <v>2242</v>
      </c>
      <c r="O651" t="s">
        <v>789</v>
      </c>
      <c r="P651" t="s">
        <v>1468</v>
      </c>
      <c r="R651">
        <v>0.4</v>
      </c>
      <c r="S651" t="s">
        <v>1464</v>
      </c>
      <c r="X651">
        <v>0.4</v>
      </c>
      <c r="Y651" t="s">
        <v>1464</v>
      </c>
      <c r="AA651" t="s">
        <v>1465</v>
      </c>
    </row>
    <row r="652" spans="1:27" ht="14.25">
      <c r="A652" s="1" t="s">
        <v>2244</v>
      </c>
      <c r="B652" t="s">
        <v>2245</v>
      </c>
      <c r="C652" t="s">
        <v>2245</v>
      </c>
      <c r="D652" t="s">
        <v>909</v>
      </c>
      <c r="E652" t="s">
        <v>591</v>
      </c>
      <c r="F652" s="2">
        <v>37252</v>
      </c>
      <c r="G652" s="10">
        <f t="shared" si="10"/>
        <v>2001</v>
      </c>
      <c r="H652" t="s">
        <v>2246</v>
      </c>
      <c r="I652" t="s">
        <v>1204</v>
      </c>
      <c r="J652">
        <v>13.31</v>
      </c>
      <c r="K652" t="s">
        <v>1457</v>
      </c>
      <c r="L652">
        <v>76</v>
      </c>
      <c r="M652" t="s">
        <v>1458</v>
      </c>
      <c r="N652" t="s">
        <v>2247</v>
      </c>
      <c r="O652" t="s">
        <v>789</v>
      </c>
      <c r="P652" t="s">
        <v>1468</v>
      </c>
      <c r="R652">
        <v>1.52</v>
      </c>
      <c r="S652" t="s">
        <v>1503</v>
      </c>
      <c r="U652">
        <v>2.28</v>
      </c>
      <c r="V652" t="s">
        <v>1463</v>
      </c>
      <c r="X652">
        <v>0.02</v>
      </c>
      <c r="Y652" t="s">
        <v>1464</v>
      </c>
      <c r="AA652" t="s">
        <v>1465</v>
      </c>
    </row>
    <row r="653" spans="1:27" ht="14.25">
      <c r="A653" s="1" t="s">
        <v>2248</v>
      </c>
      <c r="B653" t="s">
        <v>2249</v>
      </c>
      <c r="C653" t="s">
        <v>2249</v>
      </c>
      <c r="D653" t="s">
        <v>1419</v>
      </c>
      <c r="E653" t="s">
        <v>1444</v>
      </c>
      <c r="F653" s="2">
        <v>37265</v>
      </c>
      <c r="G653" s="10">
        <f t="shared" si="10"/>
        <v>2002</v>
      </c>
      <c r="H653" t="s">
        <v>2250</v>
      </c>
      <c r="I653" t="s">
        <v>2169</v>
      </c>
      <c r="J653">
        <v>13.31</v>
      </c>
      <c r="K653" t="s">
        <v>1457</v>
      </c>
      <c r="L653">
        <v>83</v>
      </c>
      <c r="M653" t="s">
        <v>1458</v>
      </c>
      <c r="N653" t="s">
        <v>2251</v>
      </c>
      <c r="O653" t="s">
        <v>789</v>
      </c>
      <c r="P653" t="s">
        <v>1461</v>
      </c>
      <c r="Q653" t="s">
        <v>3219</v>
      </c>
      <c r="R653">
        <v>0.62</v>
      </c>
      <c r="S653" t="s">
        <v>1503</v>
      </c>
      <c r="X653">
        <v>0.0075</v>
      </c>
      <c r="Y653" t="s">
        <v>1464</v>
      </c>
      <c r="Z653" t="s">
        <v>1482</v>
      </c>
      <c r="AA653" t="s">
        <v>1465</v>
      </c>
    </row>
    <row r="654" spans="1:27" ht="14.25">
      <c r="A654" s="1" t="s">
        <v>549</v>
      </c>
      <c r="B654" t="s">
        <v>550</v>
      </c>
      <c r="C654" t="s">
        <v>551</v>
      </c>
      <c r="D654" t="s">
        <v>1510</v>
      </c>
      <c r="E654" t="s">
        <v>1511</v>
      </c>
      <c r="F654" s="2">
        <v>37281</v>
      </c>
      <c r="G654" s="10">
        <f t="shared" si="10"/>
        <v>2002</v>
      </c>
      <c r="H654" t="s">
        <v>552</v>
      </c>
      <c r="I654" t="s">
        <v>2253</v>
      </c>
      <c r="J654">
        <v>13.31</v>
      </c>
      <c r="K654" t="s">
        <v>1717</v>
      </c>
      <c r="L654">
        <v>65.5</v>
      </c>
      <c r="M654" t="s">
        <v>1458</v>
      </c>
      <c r="N654" t="s">
        <v>2254</v>
      </c>
      <c r="O654" t="s">
        <v>789</v>
      </c>
      <c r="P654" t="s">
        <v>1461</v>
      </c>
      <c r="Q654" t="s">
        <v>3165</v>
      </c>
      <c r="R654">
        <v>3.33</v>
      </c>
      <c r="S654" t="s">
        <v>1503</v>
      </c>
      <c r="U654">
        <v>2.2</v>
      </c>
      <c r="V654" t="s">
        <v>1463</v>
      </c>
      <c r="X654">
        <v>0.05</v>
      </c>
      <c r="Y654" t="s">
        <v>1464</v>
      </c>
      <c r="AA654" t="s">
        <v>1465</v>
      </c>
    </row>
    <row r="655" spans="1:27" ht="14.25">
      <c r="A655" s="1" t="s">
        <v>2259</v>
      </c>
      <c r="B655" t="s">
        <v>2260</v>
      </c>
      <c r="C655" t="s">
        <v>2258</v>
      </c>
      <c r="D655" t="s">
        <v>989</v>
      </c>
      <c r="E655" t="s">
        <v>990</v>
      </c>
      <c r="F655" s="2">
        <v>37299</v>
      </c>
      <c r="G655" s="10">
        <f t="shared" si="10"/>
        <v>2002</v>
      </c>
      <c r="H655" t="s">
        <v>1841</v>
      </c>
      <c r="I655" t="s">
        <v>2088</v>
      </c>
      <c r="J655">
        <v>13.31</v>
      </c>
      <c r="K655" t="s">
        <v>1457</v>
      </c>
      <c r="L655">
        <v>0</v>
      </c>
      <c r="O655" t="s">
        <v>789</v>
      </c>
      <c r="P655" t="s">
        <v>1461</v>
      </c>
      <c r="Q655" t="s">
        <v>3220</v>
      </c>
      <c r="R655">
        <v>0.0076</v>
      </c>
      <c r="S655" t="s">
        <v>1464</v>
      </c>
      <c r="X655">
        <v>0.0076</v>
      </c>
      <c r="Y655" t="s">
        <v>1464</v>
      </c>
      <c r="AA655" t="s">
        <v>1465</v>
      </c>
    </row>
    <row r="656" spans="1:27" ht="14.25">
      <c r="A656" s="1" t="s">
        <v>2262</v>
      </c>
      <c r="B656" t="s">
        <v>2263</v>
      </c>
      <c r="C656" t="s">
        <v>2264</v>
      </c>
      <c r="D656" t="s">
        <v>1497</v>
      </c>
      <c r="E656" t="s">
        <v>1498</v>
      </c>
      <c r="F656" s="2">
        <v>37299</v>
      </c>
      <c r="G656" s="10">
        <f t="shared" si="10"/>
        <v>2002</v>
      </c>
      <c r="H656" t="s">
        <v>2265</v>
      </c>
      <c r="I656" t="s">
        <v>2266</v>
      </c>
      <c r="J656">
        <v>13.31</v>
      </c>
      <c r="O656" t="s">
        <v>789</v>
      </c>
      <c r="P656" t="s">
        <v>1468</v>
      </c>
      <c r="R656">
        <v>0.04</v>
      </c>
      <c r="S656" t="s">
        <v>1503</v>
      </c>
      <c r="U656">
        <v>0.02</v>
      </c>
      <c r="V656" t="s">
        <v>1463</v>
      </c>
      <c r="AA656" t="s">
        <v>1465</v>
      </c>
    </row>
    <row r="657" spans="1:27" ht="14.25">
      <c r="A657" s="1" t="s">
        <v>2267</v>
      </c>
      <c r="B657" t="s">
        <v>1814</v>
      </c>
      <c r="C657" t="s">
        <v>2268</v>
      </c>
      <c r="D657" t="s">
        <v>1510</v>
      </c>
      <c r="E657" t="s">
        <v>1511</v>
      </c>
      <c r="F657" s="2">
        <v>37313</v>
      </c>
      <c r="G657" s="10">
        <f t="shared" si="10"/>
        <v>2002</v>
      </c>
      <c r="H657" t="s">
        <v>3450</v>
      </c>
      <c r="I657" t="s">
        <v>3451</v>
      </c>
      <c r="J657">
        <v>13.31</v>
      </c>
      <c r="K657" t="s">
        <v>1457</v>
      </c>
      <c r="L657">
        <v>3.3</v>
      </c>
      <c r="M657" t="s">
        <v>1458</v>
      </c>
      <c r="O657" t="s">
        <v>789</v>
      </c>
      <c r="P657" t="s">
        <v>1461</v>
      </c>
      <c r="Q657" t="s">
        <v>906</v>
      </c>
      <c r="R657">
        <v>0.02</v>
      </c>
      <c r="S657" t="s">
        <v>1503</v>
      </c>
      <c r="U657">
        <v>0.07</v>
      </c>
      <c r="V657" t="s">
        <v>1463</v>
      </c>
      <c r="X657">
        <v>0.01</v>
      </c>
      <c r="Y657" t="s">
        <v>1464</v>
      </c>
      <c r="AA657" t="s">
        <v>1465</v>
      </c>
    </row>
    <row r="658" spans="1:27" ht="14.25">
      <c r="A658" s="1" t="s">
        <v>2267</v>
      </c>
      <c r="B658" t="s">
        <v>1814</v>
      </c>
      <c r="C658" t="s">
        <v>2268</v>
      </c>
      <c r="D658" t="s">
        <v>1510</v>
      </c>
      <c r="E658" t="s">
        <v>1511</v>
      </c>
      <c r="F658" s="2">
        <v>37313</v>
      </c>
      <c r="G658" s="10">
        <f t="shared" si="10"/>
        <v>2002</v>
      </c>
      <c r="H658" t="s">
        <v>3450</v>
      </c>
      <c r="I658" t="s">
        <v>3452</v>
      </c>
      <c r="J658">
        <v>13.31</v>
      </c>
      <c r="K658" t="s">
        <v>1457</v>
      </c>
      <c r="L658">
        <v>53</v>
      </c>
      <c r="M658" t="s">
        <v>1458</v>
      </c>
      <c r="O658" t="s">
        <v>789</v>
      </c>
      <c r="P658" t="s">
        <v>1461</v>
      </c>
      <c r="Q658" t="s">
        <v>906</v>
      </c>
      <c r="R658">
        <v>0.38</v>
      </c>
      <c r="S658" t="s">
        <v>1503</v>
      </c>
      <c r="U658">
        <v>1.35</v>
      </c>
      <c r="V658" t="s">
        <v>1463</v>
      </c>
      <c r="X658">
        <v>0.01</v>
      </c>
      <c r="Y658" t="s">
        <v>1464</v>
      </c>
      <c r="AA658" t="s">
        <v>1465</v>
      </c>
    </row>
    <row r="659" spans="1:27" ht="14.25">
      <c r="A659" s="1" t="s">
        <v>2267</v>
      </c>
      <c r="B659" t="s">
        <v>1814</v>
      </c>
      <c r="C659" t="s">
        <v>2268</v>
      </c>
      <c r="D659" t="s">
        <v>1510</v>
      </c>
      <c r="E659" t="s">
        <v>1511</v>
      </c>
      <c r="F659" s="2">
        <v>37313</v>
      </c>
      <c r="G659" s="10">
        <f t="shared" si="10"/>
        <v>2002</v>
      </c>
      <c r="H659" t="s">
        <v>3450</v>
      </c>
      <c r="I659" t="s">
        <v>3454</v>
      </c>
      <c r="J659">
        <v>13.31</v>
      </c>
      <c r="K659" t="s">
        <v>1457</v>
      </c>
      <c r="L659">
        <v>20</v>
      </c>
      <c r="M659" t="s">
        <v>1458</v>
      </c>
      <c r="O659" t="s">
        <v>789</v>
      </c>
      <c r="P659" t="s">
        <v>1461</v>
      </c>
      <c r="Q659" t="s">
        <v>906</v>
      </c>
      <c r="R659">
        <v>0.15</v>
      </c>
      <c r="S659" t="s">
        <v>1503</v>
      </c>
      <c r="U659">
        <v>0.51</v>
      </c>
      <c r="V659" t="s">
        <v>1463</v>
      </c>
      <c r="X659">
        <v>0.01</v>
      </c>
      <c r="Y659" t="s">
        <v>1464</v>
      </c>
      <c r="AA659" t="s">
        <v>1465</v>
      </c>
    </row>
    <row r="660" spans="1:27" ht="14.25">
      <c r="A660" s="1" t="s">
        <v>3455</v>
      </c>
      <c r="B660" t="s">
        <v>3456</v>
      </c>
      <c r="C660" t="s">
        <v>3457</v>
      </c>
      <c r="D660" t="s">
        <v>808</v>
      </c>
      <c r="E660" t="s">
        <v>1320</v>
      </c>
      <c r="F660" s="2">
        <v>37347</v>
      </c>
      <c r="G660" s="10">
        <f t="shared" si="10"/>
        <v>2002</v>
      </c>
      <c r="H660" t="s">
        <v>3458</v>
      </c>
      <c r="I660" t="s">
        <v>1725</v>
      </c>
      <c r="J660">
        <v>13.31</v>
      </c>
      <c r="K660" t="s">
        <v>1457</v>
      </c>
      <c r="L660">
        <v>33</v>
      </c>
      <c r="M660" t="s">
        <v>1458</v>
      </c>
      <c r="O660" t="s">
        <v>789</v>
      </c>
      <c r="P660" t="s">
        <v>1461</v>
      </c>
      <c r="Q660" t="s">
        <v>3459</v>
      </c>
      <c r="R660">
        <v>0.01</v>
      </c>
      <c r="S660" t="s">
        <v>1464</v>
      </c>
      <c r="X660">
        <v>0.01</v>
      </c>
      <c r="Y660" t="s">
        <v>1464</v>
      </c>
      <c r="AA660" t="s">
        <v>1465</v>
      </c>
    </row>
    <row r="661" spans="1:27" ht="14.25">
      <c r="A661" s="1" t="s">
        <v>1306</v>
      </c>
      <c r="B661" t="s">
        <v>1307</v>
      </c>
      <c r="C661" t="s">
        <v>1307</v>
      </c>
      <c r="D661" t="s">
        <v>886</v>
      </c>
      <c r="E661" t="s">
        <v>1308</v>
      </c>
      <c r="F661" s="2">
        <v>37349</v>
      </c>
      <c r="G661" s="10">
        <f t="shared" si="10"/>
        <v>2002</v>
      </c>
      <c r="H661" t="s">
        <v>991</v>
      </c>
      <c r="I661" t="s">
        <v>3460</v>
      </c>
      <c r="J661">
        <v>13.31</v>
      </c>
      <c r="K661" t="s">
        <v>1457</v>
      </c>
      <c r="L661">
        <v>95</v>
      </c>
      <c r="M661" t="s">
        <v>1458</v>
      </c>
      <c r="O661" t="s">
        <v>789</v>
      </c>
      <c r="P661" t="s">
        <v>1468</v>
      </c>
      <c r="R661">
        <v>0.0075</v>
      </c>
      <c r="S661" t="s">
        <v>1464</v>
      </c>
      <c r="X661">
        <v>0.0075</v>
      </c>
      <c r="Y661" t="s">
        <v>1464</v>
      </c>
      <c r="AA661" t="s">
        <v>1465</v>
      </c>
    </row>
    <row r="662" spans="1:27" ht="14.25">
      <c r="A662" s="1" t="s">
        <v>1306</v>
      </c>
      <c r="B662" t="s">
        <v>1307</v>
      </c>
      <c r="C662" t="s">
        <v>1307</v>
      </c>
      <c r="D662" t="s">
        <v>886</v>
      </c>
      <c r="E662" t="s">
        <v>1308</v>
      </c>
      <c r="F662" s="2">
        <v>37349</v>
      </c>
      <c r="G662" s="10">
        <f t="shared" si="10"/>
        <v>2002</v>
      </c>
      <c r="H662" t="s">
        <v>991</v>
      </c>
      <c r="I662" t="s">
        <v>3461</v>
      </c>
      <c r="J662">
        <v>13.31</v>
      </c>
      <c r="K662" t="s">
        <v>1457</v>
      </c>
      <c r="L662">
        <v>54</v>
      </c>
      <c r="M662" t="s">
        <v>1458</v>
      </c>
      <c r="O662" t="s">
        <v>789</v>
      </c>
      <c r="P662" t="s">
        <v>1468</v>
      </c>
      <c r="R662">
        <v>0.005</v>
      </c>
      <c r="S662" t="s">
        <v>1464</v>
      </c>
      <c r="X662">
        <v>0.005</v>
      </c>
      <c r="Y662" t="s">
        <v>1464</v>
      </c>
      <c r="AA662" t="s">
        <v>1465</v>
      </c>
    </row>
    <row r="663" spans="1:27" ht="14.25">
      <c r="A663" s="1" t="s">
        <v>3462</v>
      </c>
      <c r="B663" t="s">
        <v>3463</v>
      </c>
      <c r="C663" t="s">
        <v>3464</v>
      </c>
      <c r="D663" t="s">
        <v>713</v>
      </c>
      <c r="E663" t="s">
        <v>714</v>
      </c>
      <c r="F663" s="2">
        <v>37356</v>
      </c>
      <c r="G663" s="10">
        <f t="shared" si="10"/>
        <v>2002</v>
      </c>
      <c r="I663" t="s">
        <v>1204</v>
      </c>
      <c r="J663">
        <v>13.31</v>
      </c>
      <c r="K663" t="s">
        <v>1457</v>
      </c>
      <c r="L663">
        <v>68</v>
      </c>
      <c r="M663" t="s">
        <v>1458</v>
      </c>
      <c r="O663" t="s">
        <v>789</v>
      </c>
      <c r="P663" t="s">
        <v>1468</v>
      </c>
      <c r="R663">
        <v>0.0076</v>
      </c>
      <c r="S663" t="s">
        <v>1464</v>
      </c>
      <c r="U663">
        <v>2.27</v>
      </c>
      <c r="V663" t="s">
        <v>1463</v>
      </c>
      <c r="X663">
        <v>0.0076</v>
      </c>
      <c r="Y663" t="s">
        <v>1464</v>
      </c>
      <c r="AA663" t="s">
        <v>1465</v>
      </c>
    </row>
    <row r="664" spans="1:27" ht="14.25">
      <c r="A664" s="1" t="s">
        <v>3465</v>
      </c>
      <c r="B664" t="s">
        <v>3466</v>
      </c>
      <c r="C664" t="s">
        <v>3467</v>
      </c>
      <c r="D664" t="s">
        <v>989</v>
      </c>
      <c r="E664" t="s">
        <v>990</v>
      </c>
      <c r="F664" s="2">
        <v>37382</v>
      </c>
      <c r="G664" s="10">
        <f t="shared" si="10"/>
        <v>2002</v>
      </c>
      <c r="H664" t="s">
        <v>3468</v>
      </c>
      <c r="I664" t="s">
        <v>1204</v>
      </c>
      <c r="J664">
        <v>13.31</v>
      </c>
      <c r="K664" t="s">
        <v>1457</v>
      </c>
      <c r="L664">
        <v>93</v>
      </c>
      <c r="M664" t="s">
        <v>3469</v>
      </c>
      <c r="O664" t="s">
        <v>789</v>
      </c>
      <c r="P664" t="s">
        <v>1461</v>
      </c>
      <c r="Q664" t="s">
        <v>3221</v>
      </c>
      <c r="R664">
        <v>0.0053</v>
      </c>
      <c r="S664" t="s">
        <v>1464</v>
      </c>
      <c r="X664">
        <v>0.0053</v>
      </c>
      <c r="Y664" t="s">
        <v>1464</v>
      </c>
      <c r="AA664" t="s">
        <v>1465</v>
      </c>
    </row>
    <row r="665" spans="1:27" ht="14.25">
      <c r="A665" s="1" t="s">
        <v>3471</v>
      </c>
      <c r="B665" t="s">
        <v>3472</v>
      </c>
      <c r="C665" t="s">
        <v>3473</v>
      </c>
      <c r="D665" t="s">
        <v>909</v>
      </c>
      <c r="E665" t="s">
        <v>591</v>
      </c>
      <c r="F665" s="2">
        <v>37399</v>
      </c>
      <c r="G665" s="10">
        <f t="shared" si="10"/>
        <v>2002</v>
      </c>
      <c r="H665" t="s">
        <v>3474</v>
      </c>
      <c r="I665" t="s">
        <v>3475</v>
      </c>
      <c r="J665">
        <v>13.31</v>
      </c>
      <c r="K665" t="s">
        <v>1457</v>
      </c>
      <c r="L665">
        <v>12.84</v>
      </c>
      <c r="M665" t="s">
        <v>1458</v>
      </c>
      <c r="N665" t="s">
        <v>3476</v>
      </c>
      <c r="O665" t="s">
        <v>789</v>
      </c>
      <c r="P665" t="s">
        <v>1468</v>
      </c>
      <c r="R665">
        <v>0.098</v>
      </c>
      <c r="S665" t="s">
        <v>1503</v>
      </c>
      <c r="U665">
        <v>0.005</v>
      </c>
      <c r="V665" t="s">
        <v>1463</v>
      </c>
      <c r="X665">
        <v>0.008</v>
      </c>
      <c r="Y665" t="s">
        <v>1464</v>
      </c>
      <c r="AA665" t="s">
        <v>3477</v>
      </c>
    </row>
    <row r="666" spans="1:27" ht="14.25">
      <c r="A666" s="1" t="s">
        <v>3471</v>
      </c>
      <c r="B666" t="s">
        <v>3472</v>
      </c>
      <c r="C666" t="s">
        <v>3473</v>
      </c>
      <c r="D666" t="s">
        <v>909</v>
      </c>
      <c r="E666" t="s">
        <v>591</v>
      </c>
      <c r="F666" s="2">
        <v>37399</v>
      </c>
      <c r="G666" s="10">
        <f t="shared" si="10"/>
        <v>2002</v>
      </c>
      <c r="H666" t="s">
        <v>3474</v>
      </c>
      <c r="I666" t="s">
        <v>3478</v>
      </c>
      <c r="J666">
        <v>13.31</v>
      </c>
      <c r="K666" t="s">
        <v>1457</v>
      </c>
      <c r="L666">
        <v>11.45</v>
      </c>
      <c r="M666" t="s">
        <v>1458</v>
      </c>
      <c r="N666" t="s">
        <v>2291</v>
      </c>
      <c r="O666" t="s">
        <v>789</v>
      </c>
      <c r="P666" t="s">
        <v>1468</v>
      </c>
      <c r="R666">
        <v>0.087</v>
      </c>
      <c r="S666" t="s">
        <v>1503</v>
      </c>
      <c r="U666">
        <v>0.18</v>
      </c>
      <c r="V666" t="s">
        <v>1463</v>
      </c>
      <c r="X666">
        <v>0.008</v>
      </c>
      <c r="Y666" t="s">
        <v>1464</v>
      </c>
      <c r="AA666" t="s">
        <v>2292</v>
      </c>
    </row>
    <row r="667" spans="1:27" ht="14.25">
      <c r="A667" s="1" t="s">
        <v>2293</v>
      </c>
      <c r="B667" t="s">
        <v>2294</v>
      </c>
      <c r="C667" t="s">
        <v>2295</v>
      </c>
      <c r="D667" t="s">
        <v>989</v>
      </c>
      <c r="E667" t="s">
        <v>990</v>
      </c>
      <c r="F667" s="2">
        <v>37420</v>
      </c>
      <c r="G667" s="10">
        <f t="shared" si="10"/>
        <v>2002</v>
      </c>
      <c r="H667" t="s">
        <v>1321</v>
      </c>
      <c r="I667" t="s">
        <v>1204</v>
      </c>
      <c r="J667">
        <v>13.31</v>
      </c>
      <c r="K667" t="s">
        <v>1457</v>
      </c>
      <c r="L667">
        <v>33</v>
      </c>
      <c r="M667" t="s">
        <v>1458</v>
      </c>
      <c r="O667" t="s">
        <v>789</v>
      </c>
      <c r="P667" t="s">
        <v>1461</v>
      </c>
      <c r="Q667" t="s">
        <v>3195</v>
      </c>
      <c r="R667">
        <v>0.01</v>
      </c>
      <c r="S667" t="s">
        <v>1464</v>
      </c>
      <c r="X667">
        <v>0.01</v>
      </c>
      <c r="Y667" t="s">
        <v>1464</v>
      </c>
      <c r="AA667" t="s">
        <v>1465</v>
      </c>
    </row>
    <row r="668" spans="1:27" ht="14.25">
      <c r="A668" s="1" t="s">
        <v>2296</v>
      </c>
      <c r="B668" t="s">
        <v>2297</v>
      </c>
      <c r="C668" t="s">
        <v>2298</v>
      </c>
      <c r="D668" t="s">
        <v>1531</v>
      </c>
      <c r="E668" t="s">
        <v>1532</v>
      </c>
      <c r="F668" s="2">
        <v>37434</v>
      </c>
      <c r="G668" s="10">
        <f t="shared" si="10"/>
        <v>2002</v>
      </c>
      <c r="H668" t="s">
        <v>2299</v>
      </c>
      <c r="I668" t="s">
        <v>2300</v>
      </c>
      <c r="J668">
        <v>13.31</v>
      </c>
      <c r="K668" t="s">
        <v>1457</v>
      </c>
      <c r="L668">
        <v>33</v>
      </c>
      <c r="M668" t="s">
        <v>1458</v>
      </c>
      <c r="N668" t="s">
        <v>2301</v>
      </c>
      <c r="O668" t="s">
        <v>789</v>
      </c>
      <c r="P668" t="s">
        <v>1461</v>
      </c>
      <c r="Q668" t="s">
        <v>3222</v>
      </c>
      <c r="R668">
        <v>0.3</v>
      </c>
      <c r="S668" t="s">
        <v>1503</v>
      </c>
      <c r="X668">
        <v>0.009</v>
      </c>
      <c r="Y668" t="s">
        <v>1464</v>
      </c>
      <c r="Z668" t="s">
        <v>1482</v>
      </c>
      <c r="AA668" t="s">
        <v>1465</v>
      </c>
    </row>
    <row r="669" spans="1:27" ht="14.25">
      <c r="A669" s="1" t="s">
        <v>2304</v>
      </c>
      <c r="B669" t="s">
        <v>2305</v>
      </c>
      <c r="C669" t="s">
        <v>2306</v>
      </c>
      <c r="D669" t="s">
        <v>1229</v>
      </c>
      <c r="E669" t="s">
        <v>1230</v>
      </c>
      <c r="F669" s="2">
        <v>37449</v>
      </c>
      <c r="G669" s="10">
        <f t="shared" si="10"/>
        <v>2002</v>
      </c>
      <c r="H669" t="s">
        <v>2307</v>
      </c>
      <c r="I669" t="s">
        <v>2308</v>
      </c>
      <c r="J669">
        <v>13.31</v>
      </c>
      <c r="K669" t="s">
        <v>1457</v>
      </c>
      <c r="L669">
        <v>40</v>
      </c>
      <c r="M669" t="s">
        <v>1458</v>
      </c>
      <c r="O669" t="s">
        <v>789</v>
      </c>
      <c r="P669" t="s">
        <v>1461</v>
      </c>
      <c r="Q669" t="s">
        <v>2495</v>
      </c>
      <c r="R669">
        <v>0.0075</v>
      </c>
      <c r="S669" t="s">
        <v>1464</v>
      </c>
      <c r="U669">
        <v>0.3</v>
      </c>
      <c r="V669" t="s">
        <v>1503</v>
      </c>
      <c r="X669">
        <v>0.007</v>
      </c>
      <c r="Y669" t="s">
        <v>1464</v>
      </c>
      <c r="AA669" t="s">
        <v>1465</v>
      </c>
    </row>
    <row r="670" spans="1:27" ht="14.25">
      <c r="A670" s="1" t="s">
        <v>2309</v>
      </c>
      <c r="B670" t="s">
        <v>2310</v>
      </c>
      <c r="C670" t="s">
        <v>2311</v>
      </c>
      <c r="D670" t="s">
        <v>713</v>
      </c>
      <c r="E670" t="s">
        <v>714</v>
      </c>
      <c r="F670" s="2">
        <v>37460</v>
      </c>
      <c r="G670" s="10">
        <f t="shared" si="10"/>
        <v>2002</v>
      </c>
      <c r="H670" t="s">
        <v>2312</v>
      </c>
      <c r="I670" t="s">
        <v>2313</v>
      </c>
      <c r="J670">
        <v>13.31</v>
      </c>
      <c r="K670" t="s">
        <v>2314</v>
      </c>
      <c r="L670">
        <v>48.69</v>
      </c>
      <c r="M670" t="s">
        <v>2315</v>
      </c>
      <c r="O670" t="s">
        <v>789</v>
      </c>
      <c r="P670" t="s">
        <v>1479</v>
      </c>
      <c r="Q670" t="s">
        <v>2316</v>
      </c>
      <c r="R670">
        <v>0.007</v>
      </c>
      <c r="S670" t="s">
        <v>1464</v>
      </c>
      <c r="X670">
        <v>0.012</v>
      </c>
      <c r="Y670" t="s">
        <v>1464</v>
      </c>
      <c r="AA670" t="s">
        <v>1465</v>
      </c>
    </row>
    <row r="671" spans="1:27" ht="14.25">
      <c r="A671" s="1" t="s">
        <v>1318</v>
      </c>
      <c r="B671" t="s">
        <v>1319</v>
      </c>
      <c r="C671" t="s">
        <v>1319</v>
      </c>
      <c r="D671" t="s">
        <v>808</v>
      </c>
      <c r="E671" t="s">
        <v>1320</v>
      </c>
      <c r="F671" s="2">
        <v>37491</v>
      </c>
      <c r="G671" s="10">
        <f t="shared" si="10"/>
        <v>2002</v>
      </c>
      <c r="H671" t="s">
        <v>1321</v>
      </c>
      <c r="I671" t="s">
        <v>1204</v>
      </c>
      <c r="J671">
        <v>13.31</v>
      </c>
      <c r="K671" t="s">
        <v>1457</v>
      </c>
      <c r="L671">
        <v>33</v>
      </c>
      <c r="M671" t="s">
        <v>1458</v>
      </c>
      <c r="O671" t="s">
        <v>789</v>
      </c>
      <c r="P671" t="s">
        <v>1461</v>
      </c>
      <c r="Q671" t="s">
        <v>1134</v>
      </c>
      <c r="R671">
        <v>0.012</v>
      </c>
      <c r="S671" t="s">
        <v>1464</v>
      </c>
      <c r="X671">
        <v>0.012</v>
      </c>
      <c r="Y671" t="s">
        <v>1464</v>
      </c>
      <c r="AA671" t="s">
        <v>1465</v>
      </c>
    </row>
    <row r="672" spans="1:27" ht="14.25">
      <c r="A672" s="1" t="s">
        <v>2317</v>
      </c>
      <c r="B672" t="s">
        <v>2318</v>
      </c>
      <c r="C672" t="s">
        <v>2319</v>
      </c>
      <c r="D672" t="s">
        <v>1453</v>
      </c>
      <c r="E672" t="s">
        <v>1454</v>
      </c>
      <c r="F672" s="2">
        <v>37505</v>
      </c>
      <c r="G672" s="10">
        <f t="shared" si="10"/>
        <v>2002</v>
      </c>
      <c r="H672" t="s">
        <v>2320</v>
      </c>
      <c r="I672" t="s">
        <v>1204</v>
      </c>
      <c r="J672">
        <v>13.31</v>
      </c>
      <c r="K672" t="s">
        <v>1457</v>
      </c>
      <c r="L672">
        <v>80</v>
      </c>
      <c r="M672" t="s">
        <v>1458</v>
      </c>
      <c r="N672" t="s">
        <v>2321</v>
      </c>
      <c r="O672" t="s">
        <v>789</v>
      </c>
      <c r="P672" t="s">
        <v>1461</v>
      </c>
      <c r="Q672" t="s">
        <v>2322</v>
      </c>
      <c r="R672">
        <v>0.58</v>
      </c>
      <c r="S672" t="s">
        <v>1503</v>
      </c>
      <c r="U672">
        <v>0.87</v>
      </c>
      <c r="V672" t="s">
        <v>1463</v>
      </c>
      <c r="X672">
        <v>0.007</v>
      </c>
      <c r="Y672" t="s">
        <v>1464</v>
      </c>
      <c r="AA672" t="s">
        <v>1465</v>
      </c>
    </row>
    <row r="673" spans="1:27" ht="14.25">
      <c r="A673" s="1" t="s">
        <v>2323</v>
      </c>
      <c r="B673" t="s">
        <v>2324</v>
      </c>
      <c r="C673" t="s">
        <v>2121</v>
      </c>
      <c r="D673" t="s">
        <v>909</v>
      </c>
      <c r="E673" t="s">
        <v>591</v>
      </c>
      <c r="F673" s="2">
        <v>37523</v>
      </c>
      <c r="G673" s="10">
        <f t="shared" si="10"/>
        <v>2002</v>
      </c>
      <c r="H673" t="s">
        <v>2325</v>
      </c>
      <c r="I673" t="s">
        <v>888</v>
      </c>
      <c r="J673">
        <v>13.31</v>
      </c>
      <c r="K673" t="s">
        <v>1457</v>
      </c>
      <c r="L673">
        <v>99</v>
      </c>
      <c r="M673" t="s">
        <v>1458</v>
      </c>
      <c r="O673" t="s">
        <v>789</v>
      </c>
      <c r="P673" t="s">
        <v>1468</v>
      </c>
      <c r="R673">
        <v>0.76</v>
      </c>
      <c r="S673" t="s">
        <v>1503</v>
      </c>
      <c r="U673">
        <v>0.0076</v>
      </c>
      <c r="V673" t="s">
        <v>1464</v>
      </c>
      <c r="X673">
        <v>0.0076</v>
      </c>
      <c r="Y673" t="s">
        <v>1464</v>
      </c>
      <c r="AA673" t="s">
        <v>3223</v>
      </c>
    </row>
    <row r="674" spans="1:27" ht="14.25">
      <c r="A674" s="1" t="s">
        <v>2331</v>
      </c>
      <c r="B674" t="s">
        <v>2332</v>
      </c>
      <c r="C674" t="s">
        <v>2332</v>
      </c>
      <c r="D674" t="s">
        <v>1229</v>
      </c>
      <c r="E674" t="s">
        <v>1230</v>
      </c>
      <c r="F674" s="2">
        <v>37547</v>
      </c>
      <c r="G674" s="10">
        <f t="shared" si="10"/>
        <v>2002</v>
      </c>
      <c r="H674" t="s">
        <v>2333</v>
      </c>
      <c r="I674" t="s">
        <v>1239</v>
      </c>
      <c r="J674">
        <v>13.31</v>
      </c>
      <c r="K674" t="s">
        <v>1457</v>
      </c>
      <c r="L674">
        <v>30</v>
      </c>
      <c r="M674" t="s">
        <v>1458</v>
      </c>
      <c r="N674" t="s">
        <v>2334</v>
      </c>
      <c r="O674" t="s">
        <v>789</v>
      </c>
      <c r="P674" t="s">
        <v>1461</v>
      </c>
      <c r="Q674" t="s">
        <v>3224</v>
      </c>
      <c r="R674">
        <v>0.228</v>
      </c>
      <c r="S674" t="s">
        <v>1503</v>
      </c>
      <c r="U674">
        <v>0.0076</v>
      </c>
      <c r="V674" t="s">
        <v>1464</v>
      </c>
      <c r="X674">
        <v>0.0076</v>
      </c>
      <c r="Y674" t="s">
        <v>1464</v>
      </c>
      <c r="AA674" t="s">
        <v>1465</v>
      </c>
    </row>
    <row r="675" spans="1:27" ht="14.25">
      <c r="A675" s="1" t="s">
        <v>2336</v>
      </c>
      <c r="B675" t="s">
        <v>2337</v>
      </c>
      <c r="C675" t="s">
        <v>2338</v>
      </c>
      <c r="D675" t="s">
        <v>769</v>
      </c>
      <c r="E675" t="s">
        <v>770</v>
      </c>
      <c r="F675" s="2">
        <v>37547</v>
      </c>
      <c r="G675" s="10">
        <f t="shared" si="10"/>
        <v>2002</v>
      </c>
      <c r="I675" t="s">
        <v>2339</v>
      </c>
      <c r="J675">
        <v>13.31</v>
      </c>
      <c r="K675" t="s">
        <v>1457</v>
      </c>
      <c r="L675">
        <v>34.4</v>
      </c>
      <c r="M675" t="s">
        <v>1458</v>
      </c>
      <c r="N675" t="s">
        <v>2340</v>
      </c>
      <c r="O675" t="s">
        <v>789</v>
      </c>
      <c r="P675" t="s">
        <v>1461</v>
      </c>
      <c r="Q675" t="s">
        <v>3225</v>
      </c>
      <c r="R675">
        <v>0.023</v>
      </c>
      <c r="S675" t="s">
        <v>1464</v>
      </c>
      <c r="X675">
        <v>0.023</v>
      </c>
      <c r="Y675" t="s">
        <v>1464</v>
      </c>
      <c r="AA675" t="s">
        <v>1465</v>
      </c>
    </row>
    <row r="676" spans="1:27" ht="14.25">
      <c r="A676" s="1" t="s">
        <v>2342</v>
      </c>
      <c r="B676" t="s">
        <v>2343</v>
      </c>
      <c r="C676" t="s">
        <v>2344</v>
      </c>
      <c r="D676" t="s">
        <v>871</v>
      </c>
      <c r="E676" t="s">
        <v>872</v>
      </c>
      <c r="F676" s="2">
        <v>37551</v>
      </c>
      <c r="G676" s="10">
        <f t="shared" si="10"/>
        <v>2002</v>
      </c>
      <c r="H676" t="s">
        <v>2345</v>
      </c>
      <c r="I676" t="s">
        <v>2346</v>
      </c>
      <c r="J676">
        <v>13.31</v>
      </c>
      <c r="K676" t="s">
        <v>1457</v>
      </c>
      <c r="L676">
        <v>4.62</v>
      </c>
      <c r="M676" t="s">
        <v>1458</v>
      </c>
      <c r="N676" t="s">
        <v>2347</v>
      </c>
      <c r="O676" t="s">
        <v>789</v>
      </c>
      <c r="P676" t="s">
        <v>1468</v>
      </c>
      <c r="Q676" t="s">
        <v>3226</v>
      </c>
      <c r="R676">
        <v>0.05</v>
      </c>
      <c r="S676" t="s">
        <v>1503</v>
      </c>
      <c r="U676">
        <v>0.011</v>
      </c>
      <c r="V676" t="s">
        <v>1464</v>
      </c>
      <c r="X676">
        <v>0.011</v>
      </c>
      <c r="Y676" t="s">
        <v>1464</v>
      </c>
      <c r="AA676" t="s">
        <v>1465</v>
      </c>
    </row>
    <row r="677" spans="1:27" ht="14.25">
      <c r="A677" s="1" t="s">
        <v>1450</v>
      </c>
      <c r="B677" t="s">
        <v>1451</v>
      </c>
      <c r="C677" t="s">
        <v>1452</v>
      </c>
      <c r="D677" t="s">
        <v>1453</v>
      </c>
      <c r="E677" t="s">
        <v>1454</v>
      </c>
      <c r="F677" s="2">
        <v>37578</v>
      </c>
      <c r="G677" s="10">
        <f t="shared" si="10"/>
        <v>2002</v>
      </c>
      <c r="H677" t="s">
        <v>1455</v>
      </c>
      <c r="I677" t="s">
        <v>1725</v>
      </c>
      <c r="J677">
        <v>13.31</v>
      </c>
      <c r="K677" t="s">
        <v>1457</v>
      </c>
      <c r="L677">
        <v>99</v>
      </c>
      <c r="M677" t="s">
        <v>1458</v>
      </c>
      <c r="N677" t="s">
        <v>2353</v>
      </c>
      <c r="O677" t="s">
        <v>789</v>
      </c>
      <c r="P677" t="s">
        <v>1461</v>
      </c>
      <c r="Q677" t="s">
        <v>3227</v>
      </c>
      <c r="R677">
        <v>0.7</v>
      </c>
      <c r="S677" t="s">
        <v>1503</v>
      </c>
      <c r="T677" t="s">
        <v>2354</v>
      </c>
      <c r="U677">
        <v>3.7</v>
      </c>
      <c r="V677" t="s">
        <v>1463</v>
      </c>
      <c r="W677" t="s">
        <v>3228</v>
      </c>
      <c r="X677">
        <v>0.007</v>
      </c>
      <c r="Y677" t="s">
        <v>1464</v>
      </c>
      <c r="Z677" t="s">
        <v>2354</v>
      </c>
      <c r="AA677" t="s">
        <v>1465</v>
      </c>
    </row>
    <row r="678" spans="1:27" ht="14.25">
      <c r="A678" s="1" t="s">
        <v>2363</v>
      </c>
      <c r="B678" t="s">
        <v>2364</v>
      </c>
      <c r="C678" t="s">
        <v>2364</v>
      </c>
      <c r="D678" t="s">
        <v>1497</v>
      </c>
      <c r="E678" t="s">
        <v>1498</v>
      </c>
      <c r="F678" s="2">
        <v>37582</v>
      </c>
      <c r="G678" s="10">
        <f t="shared" si="10"/>
        <v>2002</v>
      </c>
      <c r="H678" t="s">
        <v>2365</v>
      </c>
      <c r="I678" t="s">
        <v>2360</v>
      </c>
      <c r="J678">
        <v>13.31</v>
      </c>
      <c r="K678" t="s">
        <v>1457</v>
      </c>
      <c r="L678">
        <v>6</v>
      </c>
      <c r="M678" t="s">
        <v>1458</v>
      </c>
      <c r="N678" t="s">
        <v>2366</v>
      </c>
      <c r="O678" t="s">
        <v>789</v>
      </c>
      <c r="P678" t="s">
        <v>1468</v>
      </c>
      <c r="R678">
        <v>0.05</v>
      </c>
      <c r="S678" t="s">
        <v>1503</v>
      </c>
      <c r="T678" t="s">
        <v>1564</v>
      </c>
      <c r="U678">
        <v>0.2</v>
      </c>
      <c r="V678" t="s">
        <v>1463</v>
      </c>
      <c r="W678" t="s">
        <v>1564</v>
      </c>
      <c r="X678">
        <v>0.0083</v>
      </c>
      <c r="Y678" t="s">
        <v>1464</v>
      </c>
      <c r="AA678" t="s">
        <v>2367</v>
      </c>
    </row>
    <row r="679" spans="1:27" ht="14.25">
      <c r="A679" s="1" t="s">
        <v>2368</v>
      </c>
      <c r="B679" t="s">
        <v>2369</v>
      </c>
      <c r="D679" t="s">
        <v>1453</v>
      </c>
      <c r="E679" t="s">
        <v>1454</v>
      </c>
      <c r="F679" s="2">
        <v>37591</v>
      </c>
      <c r="G679" s="10">
        <f t="shared" si="10"/>
        <v>2002</v>
      </c>
      <c r="H679" t="s">
        <v>2370</v>
      </c>
      <c r="I679" t="s">
        <v>2371</v>
      </c>
      <c r="J679">
        <v>13.31</v>
      </c>
      <c r="K679" t="s">
        <v>1457</v>
      </c>
      <c r="L679">
        <v>26.5</v>
      </c>
      <c r="M679" t="s">
        <v>1458</v>
      </c>
      <c r="N679" t="s">
        <v>2372</v>
      </c>
      <c r="O679" t="s">
        <v>789</v>
      </c>
      <c r="P679" t="s">
        <v>1468</v>
      </c>
      <c r="Q679" t="s">
        <v>3229</v>
      </c>
      <c r="R679">
        <v>0.9</v>
      </c>
      <c r="S679" t="s">
        <v>1463</v>
      </c>
      <c r="Z679" t="s">
        <v>586</v>
      </c>
      <c r="AA679" t="s">
        <v>1465</v>
      </c>
    </row>
    <row r="680" spans="1:27" ht="14.25">
      <c r="A680" s="1" t="s">
        <v>2374</v>
      </c>
      <c r="B680" t="s">
        <v>2375</v>
      </c>
      <c r="C680" t="s">
        <v>2376</v>
      </c>
      <c r="D680" t="s">
        <v>1497</v>
      </c>
      <c r="E680" t="s">
        <v>1498</v>
      </c>
      <c r="F680" s="2">
        <v>37599</v>
      </c>
      <c r="G680" s="10">
        <f t="shared" si="10"/>
        <v>2002</v>
      </c>
      <c r="H680" t="s">
        <v>2377</v>
      </c>
      <c r="I680" t="s">
        <v>2379</v>
      </c>
      <c r="J680">
        <v>13.31</v>
      </c>
      <c r="K680" t="s">
        <v>1457</v>
      </c>
      <c r="O680" t="s">
        <v>789</v>
      </c>
      <c r="P680" t="s">
        <v>1468</v>
      </c>
      <c r="R680">
        <v>0.04</v>
      </c>
      <c r="S680" t="s">
        <v>1503</v>
      </c>
      <c r="U680">
        <v>0.18</v>
      </c>
      <c r="V680" t="s">
        <v>1463</v>
      </c>
      <c r="AA680" t="s">
        <v>1465</v>
      </c>
    </row>
    <row r="681" spans="1:27" ht="14.25">
      <c r="A681" s="1" t="s">
        <v>2380</v>
      </c>
      <c r="B681" t="s">
        <v>2381</v>
      </c>
      <c r="C681" t="s">
        <v>2381</v>
      </c>
      <c r="D681" t="s">
        <v>1497</v>
      </c>
      <c r="E681" t="s">
        <v>1498</v>
      </c>
      <c r="F681" s="2">
        <v>37609</v>
      </c>
      <c r="G681" s="10">
        <f t="shared" si="10"/>
        <v>2002</v>
      </c>
      <c r="H681" t="s">
        <v>2382</v>
      </c>
      <c r="I681" t="s">
        <v>2383</v>
      </c>
      <c r="J681">
        <v>13.31</v>
      </c>
      <c r="K681" t="s">
        <v>1457</v>
      </c>
      <c r="L681">
        <v>31</v>
      </c>
      <c r="M681" t="s">
        <v>1458</v>
      </c>
      <c r="O681" t="s">
        <v>789</v>
      </c>
      <c r="P681" t="s">
        <v>1468</v>
      </c>
      <c r="Q681" t="s">
        <v>1502</v>
      </c>
      <c r="R681">
        <v>0.23</v>
      </c>
      <c r="S681" t="s">
        <v>1503</v>
      </c>
      <c r="U681">
        <v>1.02</v>
      </c>
      <c r="V681" t="s">
        <v>1463</v>
      </c>
      <c r="X681">
        <v>0.01</v>
      </c>
      <c r="Y681" t="s">
        <v>1464</v>
      </c>
      <c r="Z681" t="s">
        <v>1864</v>
      </c>
      <c r="AA681" t="s">
        <v>1465</v>
      </c>
    </row>
    <row r="682" spans="1:27" ht="14.25">
      <c r="A682" s="1" t="s">
        <v>2380</v>
      </c>
      <c r="B682" t="s">
        <v>2381</v>
      </c>
      <c r="C682" t="s">
        <v>2381</v>
      </c>
      <c r="D682" t="s">
        <v>1497</v>
      </c>
      <c r="E682" t="s">
        <v>1498</v>
      </c>
      <c r="F682" s="2">
        <v>37609</v>
      </c>
      <c r="G682" s="10">
        <f t="shared" si="10"/>
        <v>2002</v>
      </c>
      <c r="H682" t="s">
        <v>2382</v>
      </c>
      <c r="I682" t="s">
        <v>2384</v>
      </c>
      <c r="J682">
        <v>13.31</v>
      </c>
      <c r="K682" t="s">
        <v>1457</v>
      </c>
      <c r="L682">
        <v>31</v>
      </c>
      <c r="M682" t="s">
        <v>1458</v>
      </c>
      <c r="O682" t="s">
        <v>789</v>
      </c>
      <c r="P682" t="s">
        <v>1468</v>
      </c>
      <c r="Q682" t="s">
        <v>1502</v>
      </c>
      <c r="R682">
        <v>0.23</v>
      </c>
      <c r="S682" t="s">
        <v>1503</v>
      </c>
      <c r="U682">
        <v>1.02</v>
      </c>
      <c r="V682" t="s">
        <v>1463</v>
      </c>
      <c r="X682">
        <v>0.007</v>
      </c>
      <c r="Y682" t="s">
        <v>1464</v>
      </c>
      <c r="Z682" t="s">
        <v>1864</v>
      </c>
      <c r="AA682" t="s">
        <v>1465</v>
      </c>
    </row>
    <row r="683" spans="1:27" ht="14.25">
      <c r="A683" s="1" t="s">
        <v>2380</v>
      </c>
      <c r="B683" t="s">
        <v>2381</v>
      </c>
      <c r="C683" t="s">
        <v>2381</v>
      </c>
      <c r="D683" t="s">
        <v>1497</v>
      </c>
      <c r="E683" t="s">
        <v>1498</v>
      </c>
      <c r="F683" s="2">
        <v>37609</v>
      </c>
      <c r="G683" s="10">
        <f t="shared" si="10"/>
        <v>2002</v>
      </c>
      <c r="H683" t="s">
        <v>2382</v>
      </c>
      <c r="I683" t="s">
        <v>2385</v>
      </c>
      <c r="J683">
        <v>13.31</v>
      </c>
      <c r="K683" t="s">
        <v>1457</v>
      </c>
      <c r="L683">
        <v>15.8</v>
      </c>
      <c r="M683" t="s">
        <v>1458</v>
      </c>
      <c r="O683" t="s">
        <v>789</v>
      </c>
      <c r="P683" t="s">
        <v>1468</v>
      </c>
      <c r="Q683" t="s">
        <v>1502</v>
      </c>
      <c r="R683">
        <v>0.12</v>
      </c>
      <c r="S683" t="s">
        <v>1503</v>
      </c>
      <c r="T683" t="s">
        <v>1564</v>
      </c>
      <c r="U683">
        <v>0.53</v>
      </c>
      <c r="V683" t="s">
        <v>1463</v>
      </c>
      <c r="W683" t="s">
        <v>1564</v>
      </c>
      <c r="X683">
        <v>0.008</v>
      </c>
      <c r="Y683" t="s">
        <v>1464</v>
      </c>
      <c r="Z683" t="s">
        <v>2386</v>
      </c>
      <c r="AA683" t="s">
        <v>1465</v>
      </c>
    </row>
    <row r="684" spans="1:27" ht="14.25">
      <c r="A684" s="1" t="s">
        <v>2387</v>
      </c>
      <c r="B684" t="s">
        <v>2388</v>
      </c>
      <c r="C684" t="s">
        <v>2389</v>
      </c>
      <c r="D684" t="s">
        <v>713</v>
      </c>
      <c r="E684" t="s">
        <v>714</v>
      </c>
      <c r="F684" s="2">
        <v>37610</v>
      </c>
      <c r="G684" s="10">
        <f t="shared" si="10"/>
        <v>2002</v>
      </c>
      <c r="H684" t="s">
        <v>2390</v>
      </c>
      <c r="I684" t="s">
        <v>2391</v>
      </c>
      <c r="J684">
        <v>13.31</v>
      </c>
      <c r="K684" t="s">
        <v>1457</v>
      </c>
      <c r="L684">
        <v>16.4</v>
      </c>
      <c r="M684" t="s">
        <v>1458</v>
      </c>
      <c r="N684" t="s">
        <v>2392</v>
      </c>
      <c r="O684" t="s">
        <v>789</v>
      </c>
      <c r="P684" t="s">
        <v>1461</v>
      </c>
      <c r="Q684" t="s">
        <v>3172</v>
      </c>
      <c r="R684">
        <v>0.0075</v>
      </c>
      <c r="S684" t="s">
        <v>1464</v>
      </c>
      <c r="X684">
        <v>0.0075</v>
      </c>
      <c r="Y684" t="s">
        <v>1464</v>
      </c>
      <c r="AA684" t="s">
        <v>1465</v>
      </c>
    </row>
    <row r="685" spans="1:27" ht="14.25">
      <c r="A685" s="1" t="s">
        <v>2387</v>
      </c>
      <c r="B685" t="s">
        <v>2388</v>
      </c>
      <c r="C685" t="s">
        <v>2389</v>
      </c>
      <c r="D685" t="s">
        <v>713</v>
      </c>
      <c r="E685" t="s">
        <v>714</v>
      </c>
      <c r="F685" s="2">
        <v>37610</v>
      </c>
      <c r="G685" s="10">
        <f t="shared" si="10"/>
        <v>2002</v>
      </c>
      <c r="H685" t="s">
        <v>2390</v>
      </c>
      <c r="I685" t="s">
        <v>1204</v>
      </c>
      <c r="J685">
        <v>13.31</v>
      </c>
      <c r="K685" t="s">
        <v>1457</v>
      </c>
      <c r="L685">
        <v>68</v>
      </c>
      <c r="M685" t="s">
        <v>1458</v>
      </c>
      <c r="N685" t="s">
        <v>2393</v>
      </c>
      <c r="O685" t="s">
        <v>789</v>
      </c>
      <c r="P685" t="s">
        <v>1461</v>
      </c>
      <c r="Q685" t="s">
        <v>3173</v>
      </c>
      <c r="R685">
        <v>0.0075</v>
      </c>
      <c r="S685" t="s">
        <v>1464</v>
      </c>
      <c r="X685">
        <v>0.0075</v>
      </c>
      <c r="Y685" t="s">
        <v>1464</v>
      </c>
      <c r="AA685" t="s">
        <v>1465</v>
      </c>
    </row>
    <row r="686" spans="1:27" ht="14.25">
      <c r="A686" s="1" t="s">
        <v>2395</v>
      </c>
      <c r="B686" t="s">
        <v>2396</v>
      </c>
      <c r="C686" t="s">
        <v>2397</v>
      </c>
      <c r="D686" t="s">
        <v>1497</v>
      </c>
      <c r="E686" t="s">
        <v>1498</v>
      </c>
      <c r="F686" s="2">
        <v>37621</v>
      </c>
      <c r="G686" s="10">
        <f t="shared" si="10"/>
        <v>2002</v>
      </c>
      <c r="I686" t="s">
        <v>2398</v>
      </c>
      <c r="J686">
        <v>13.31</v>
      </c>
      <c r="K686" t="s">
        <v>1457</v>
      </c>
      <c r="L686">
        <v>13.4</v>
      </c>
      <c r="M686" t="s">
        <v>3469</v>
      </c>
      <c r="O686" t="s">
        <v>789</v>
      </c>
      <c r="P686" t="s">
        <v>1468</v>
      </c>
      <c r="R686">
        <v>0.1</v>
      </c>
      <c r="S686" t="s">
        <v>1503</v>
      </c>
      <c r="U686">
        <v>0.44</v>
      </c>
      <c r="V686" t="s">
        <v>1463</v>
      </c>
      <c r="X686">
        <f>R686/L686</f>
        <v>0.007462686567164179</v>
      </c>
      <c r="Y686" t="s">
        <v>1464</v>
      </c>
      <c r="AA686" t="s">
        <v>1465</v>
      </c>
    </row>
    <row r="687" spans="1:27" ht="14.25">
      <c r="A687" s="1" t="s">
        <v>2418</v>
      </c>
      <c r="B687" t="s">
        <v>1859</v>
      </c>
      <c r="C687" t="s">
        <v>2419</v>
      </c>
      <c r="D687" t="s">
        <v>1497</v>
      </c>
      <c r="E687" t="s">
        <v>1498</v>
      </c>
      <c r="F687" s="2">
        <v>37652</v>
      </c>
      <c r="G687" s="10">
        <f t="shared" si="10"/>
        <v>2003</v>
      </c>
      <c r="H687" t="s">
        <v>2420</v>
      </c>
      <c r="I687" t="s">
        <v>2421</v>
      </c>
      <c r="J687">
        <v>13.31</v>
      </c>
      <c r="K687" t="s">
        <v>1717</v>
      </c>
      <c r="L687">
        <v>12</v>
      </c>
      <c r="M687" t="s">
        <v>1458</v>
      </c>
      <c r="O687" t="s">
        <v>789</v>
      </c>
      <c r="P687" t="s">
        <v>1468</v>
      </c>
      <c r="Q687" t="s">
        <v>1502</v>
      </c>
      <c r="R687">
        <v>0.11</v>
      </c>
      <c r="S687" t="s">
        <v>1503</v>
      </c>
      <c r="U687">
        <v>0.4</v>
      </c>
      <c r="V687" t="s">
        <v>1463</v>
      </c>
      <c r="X687">
        <v>0.0092</v>
      </c>
      <c r="Y687" t="s">
        <v>1464</v>
      </c>
      <c r="Z687" t="s">
        <v>2989</v>
      </c>
      <c r="AA687" t="s">
        <v>2422</v>
      </c>
    </row>
    <row r="688" spans="1:27" ht="14.25">
      <c r="A688" s="1" t="s">
        <v>2418</v>
      </c>
      <c r="B688" t="s">
        <v>1859</v>
      </c>
      <c r="C688" t="s">
        <v>2419</v>
      </c>
      <c r="D688" t="s">
        <v>1497</v>
      </c>
      <c r="E688" t="s">
        <v>1498</v>
      </c>
      <c r="F688" s="2">
        <v>37652</v>
      </c>
      <c r="G688" s="10">
        <f t="shared" si="10"/>
        <v>2003</v>
      </c>
      <c r="H688" t="s">
        <v>2420</v>
      </c>
      <c r="I688" t="s">
        <v>2423</v>
      </c>
      <c r="J688">
        <v>13.31</v>
      </c>
      <c r="K688" t="s">
        <v>1717</v>
      </c>
      <c r="L688">
        <v>2.5</v>
      </c>
      <c r="M688" t="s">
        <v>1458</v>
      </c>
      <c r="O688" t="s">
        <v>789</v>
      </c>
      <c r="P688" t="s">
        <v>1468</v>
      </c>
      <c r="Q688" t="s">
        <v>1502</v>
      </c>
      <c r="R688">
        <v>0.02</v>
      </c>
      <c r="S688" t="s">
        <v>1503</v>
      </c>
      <c r="U688">
        <v>0.08</v>
      </c>
      <c r="V688" t="s">
        <v>1463</v>
      </c>
      <c r="X688">
        <v>0.008</v>
      </c>
      <c r="Y688" t="s">
        <v>1464</v>
      </c>
      <c r="AA688" t="s">
        <v>2422</v>
      </c>
    </row>
    <row r="689" spans="1:27" ht="14.25">
      <c r="A689" s="1" t="s">
        <v>2418</v>
      </c>
      <c r="B689" t="s">
        <v>1859</v>
      </c>
      <c r="C689" t="s">
        <v>2419</v>
      </c>
      <c r="D689" t="s">
        <v>1497</v>
      </c>
      <c r="E689" t="s">
        <v>1498</v>
      </c>
      <c r="F689" s="2">
        <v>37652</v>
      </c>
      <c r="G689" s="10">
        <f t="shared" si="10"/>
        <v>2003</v>
      </c>
      <c r="H689" t="s">
        <v>2420</v>
      </c>
      <c r="I689" t="s">
        <v>2424</v>
      </c>
      <c r="J689">
        <v>13.31</v>
      </c>
      <c r="K689" t="s">
        <v>1717</v>
      </c>
      <c r="L689">
        <v>32.5</v>
      </c>
      <c r="M689" t="s">
        <v>1458</v>
      </c>
      <c r="O689" t="s">
        <v>789</v>
      </c>
      <c r="P689" t="s">
        <v>1468</v>
      </c>
      <c r="Q689" t="s">
        <v>1502</v>
      </c>
      <c r="R689">
        <v>0.29</v>
      </c>
      <c r="S689" t="s">
        <v>1503</v>
      </c>
      <c r="U689">
        <v>1.06</v>
      </c>
      <c r="V689" t="s">
        <v>1463</v>
      </c>
      <c r="X689">
        <v>0.009</v>
      </c>
      <c r="Y689" t="s">
        <v>1464</v>
      </c>
      <c r="Z689" t="s">
        <v>1693</v>
      </c>
      <c r="AA689" t="s">
        <v>2422</v>
      </c>
    </row>
    <row r="690" spans="1:27" ht="14.25">
      <c r="A690" s="1" t="s">
        <v>2418</v>
      </c>
      <c r="B690" t="s">
        <v>1859</v>
      </c>
      <c r="C690" t="s">
        <v>2419</v>
      </c>
      <c r="D690" t="s">
        <v>1497</v>
      </c>
      <c r="E690" t="s">
        <v>1498</v>
      </c>
      <c r="F690" s="2">
        <v>37652</v>
      </c>
      <c r="G690" s="10">
        <f t="shared" si="10"/>
        <v>2003</v>
      </c>
      <c r="H690" t="s">
        <v>2420</v>
      </c>
      <c r="I690" t="s">
        <v>2425</v>
      </c>
      <c r="J690">
        <v>13.31</v>
      </c>
      <c r="K690" t="s">
        <v>1717</v>
      </c>
      <c r="L690">
        <v>3</v>
      </c>
      <c r="M690" t="s">
        <v>1458</v>
      </c>
      <c r="O690" t="s">
        <v>789</v>
      </c>
      <c r="P690" t="s">
        <v>1468</v>
      </c>
      <c r="Q690" t="s">
        <v>1502</v>
      </c>
      <c r="R690">
        <v>0.02</v>
      </c>
      <c r="S690" t="s">
        <v>1503</v>
      </c>
      <c r="U690">
        <v>0.1</v>
      </c>
      <c r="V690" t="s">
        <v>1463</v>
      </c>
      <c r="X690">
        <v>0.006</v>
      </c>
      <c r="Y690" t="s">
        <v>1464</v>
      </c>
      <c r="AA690" t="s">
        <v>2422</v>
      </c>
    </row>
    <row r="691" spans="1:27" ht="14.25">
      <c r="A691" s="1" t="s">
        <v>2426</v>
      </c>
      <c r="B691" t="s">
        <v>2427</v>
      </c>
      <c r="C691" t="s">
        <v>2428</v>
      </c>
      <c r="D691" t="s">
        <v>1510</v>
      </c>
      <c r="E691" t="s">
        <v>1511</v>
      </c>
      <c r="F691" s="2">
        <v>37663</v>
      </c>
      <c r="G691" s="10">
        <f t="shared" si="10"/>
        <v>2003</v>
      </c>
      <c r="H691" t="s">
        <v>2429</v>
      </c>
      <c r="I691" t="s">
        <v>2430</v>
      </c>
      <c r="J691">
        <v>13.31</v>
      </c>
      <c r="L691">
        <v>14.4</v>
      </c>
      <c r="M691" t="s">
        <v>1458</v>
      </c>
      <c r="O691" t="s">
        <v>789</v>
      </c>
      <c r="P691" t="s">
        <v>1461</v>
      </c>
      <c r="Q691" t="s">
        <v>3230</v>
      </c>
      <c r="R691">
        <v>0.11</v>
      </c>
      <c r="S691" t="s">
        <v>1503</v>
      </c>
      <c r="T691" t="s">
        <v>1517</v>
      </c>
      <c r="X691">
        <v>0.01</v>
      </c>
      <c r="Y691" t="s">
        <v>1464</v>
      </c>
      <c r="Z691" t="s">
        <v>685</v>
      </c>
      <c r="AA691" t="s">
        <v>3231</v>
      </c>
    </row>
    <row r="692" spans="1:27" ht="14.25">
      <c r="A692" s="1" t="s">
        <v>2426</v>
      </c>
      <c r="B692" t="s">
        <v>2427</v>
      </c>
      <c r="C692" t="s">
        <v>2428</v>
      </c>
      <c r="D692" t="s">
        <v>1510</v>
      </c>
      <c r="E692" t="s">
        <v>1511</v>
      </c>
      <c r="F692" s="2">
        <v>37663</v>
      </c>
      <c r="G692" s="10">
        <f t="shared" si="10"/>
        <v>2003</v>
      </c>
      <c r="H692" t="s">
        <v>2429</v>
      </c>
      <c r="I692" t="s">
        <v>2433</v>
      </c>
      <c r="J692">
        <v>13.31</v>
      </c>
      <c r="L692">
        <v>25.2</v>
      </c>
      <c r="M692" t="s">
        <v>1458</v>
      </c>
      <c r="O692" t="s">
        <v>789</v>
      </c>
      <c r="P692" t="s">
        <v>1461</v>
      </c>
      <c r="Q692" t="s">
        <v>3230</v>
      </c>
      <c r="R692">
        <v>0.19</v>
      </c>
      <c r="S692" t="s">
        <v>1503</v>
      </c>
      <c r="T692" t="s">
        <v>1517</v>
      </c>
      <c r="X692">
        <v>0.01</v>
      </c>
      <c r="Y692" t="s">
        <v>1464</v>
      </c>
      <c r="Z692" t="s">
        <v>685</v>
      </c>
      <c r="AA692" t="s">
        <v>3231</v>
      </c>
    </row>
    <row r="693" spans="1:27" ht="14.25">
      <c r="A693" s="1" t="s">
        <v>1205</v>
      </c>
      <c r="B693" t="s">
        <v>1206</v>
      </c>
      <c r="C693" t="s">
        <v>1206</v>
      </c>
      <c r="D693" t="s">
        <v>1474</v>
      </c>
      <c r="E693" t="s">
        <v>1475</v>
      </c>
      <c r="F693" s="2">
        <v>37692</v>
      </c>
      <c r="G693" s="10">
        <f t="shared" si="10"/>
        <v>2003</v>
      </c>
      <c r="H693" t="s">
        <v>1476</v>
      </c>
      <c r="I693" t="s">
        <v>2169</v>
      </c>
      <c r="J693">
        <v>13.31</v>
      </c>
      <c r="K693" t="s">
        <v>1457</v>
      </c>
      <c r="L693">
        <v>50000</v>
      </c>
      <c r="M693" t="s">
        <v>1503</v>
      </c>
      <c r="N693" t="s">
        <v>2434</v>
      </c>
      <c r="O693" t="s">
        <v>789</v>
      </c>
      <c r="P693" t="s">
        <v>1468</v>
      </c>
      <c r="R693">
        <v>0.0042</v>
      </c>
      <c r="S693" t="s">
        <v>1464</v>
      </c>
      <c r="X693">
        <v>0.0042</v>
      </c>
      <c r="Y693" t="s">
        <v>1464</v>
      </c>
      <c r="AA693" t="s">
        <v>1465</v>
      </c>
    </row>
    <row r="694" spans="1:27" ht="14.25">
      <c r="A694" s="1" t="s">
        <v>2436</v>
      </c>
      <c r="B694" t="s">
        <v>2437</v>
      </c>
      <c r="C694" t="s">
        <v>3457</v>
      </c>
      <c r="D694" t="s">
        <v>989</v>
      </c>
      <c r="E694" t="s">
        <v>990</v>
      </c>
      <c r="F694" s="2">
        <v>37701</v>
      </c>
      <c r="G694" s="10">
        <f t="shared" si="10"/>
        <v>2003</v>
      </c>
      <c r="H694" t="s">
        <v>2438</v>
      </c>
      <c r="I694" t="s">
        <v>1725</v>
      </c>
      <c r="J694">
        <v>13.31</v>
      </c>
      <c r="K694" t="s">
        <v>1457</v>
      </c>
      <c r="L694">
        <v>33</v>
      </c>
      <c r="M694" t="s">
        <v>1458</v>
      </c>
      <c r="O694" t="s">
        <v>789</v>
      </c>
      <c r="P694" t="s">
        <v>1461</v>
      </c>
      <c r="Q694" t="s">
        <v>3191</v>
      </c>
      <c r="R694">
        <v>0.01</v>
      </c>
      <c r="S694" t="s">
        <v>1464</v>
      </c>
      <c r="X694">
        <v>0.01</v>
      </c>
      <c r="Y694" t="s">
        <v>1464</v>
      </c>
      <c r="AA694" t="s">
        <v>1465</v>
      </c>
    </row>
    <row r="695" spans="1:27" ht="14.25">
      <c r="A695" s="1" t="s">
        <v>915</v>
      </c>
      <c r="B695" t="s">
        <v>916</v>
      </c>
      <c r="C695" t="s">
        <v>917</v>
      </c>
      <c r="D695" t="s">
        <v>1453</v>
      </c>
      <c r="E695" t="s">
        <v>1454</v>
      </c>
      <c r="F695" s="2">
        <v>37704</v>
      </c>
      <c r="G695" s="10">
        <f t="shared" si="10"/>
        <v>2003</v>
      </c>
      <c r="I695" t="s">
        <v>1834</v>
      </c>
      <c r="J695">
        <v>13.31</v>
      </c>
      <c r="K695" t="s">
        <v>1457</v>
      </c>
      <c r="L695">
        <v>43.2</v>
      </c>
      <c r="M695" t="s">
        <v>1458</v>
      </c>
      <c r="N695" t="s">
        <v>2443</v>
      </c>
      <c r="O695" t="s">
        <v>789</v>
      </c>
      <c r="P695" t="s">
        <v>1461</v>
      </c>
      <c r="Q695" t="s">
        <v>906</v>
      </c>
      <c r="R695">
        <v>0.32</v>
      </c>
      <c r="S695" t="s">
        <v>1503</v>
      </c>
      <c r="T695" t="s">
        <v>922</v>
      </c>
      <c r="X695">
        <v>0.007</v>
      </c>
      <c r="Y695" t="s">
        <v>1464</v>
      </c>
      <c r="AA695" t="s">
        <v>3232</v>
      </c>
    </row>
    <row r="696" spans="1:27" ht="14.25">
      <c r="A696" s="1" t="s">
        <v>2445</v>
      </c>
      <c r="B696" t="s">
        <v>2011</v>
      </c>
      <c r="C696" t="s">
        <v>2446</v>
      </c>
      <c r="D696" t="s">
        <v>909</v>
      </c>
      <c r="E696" t="s">
        <v>591</v>
      </c>
      <c r="F696" s="2">
        <v>37725</v>
      </c>
      <c r="G696" s="10">
        <f t="shared" si="10"/>
        <v>2003</v>
      </c>
      <c r="H696" t="s">
        <v>2447</v>
      </c>
      <c r="I696" t="s">
        <v>2448</v>
      </c>
      <c r="J696">
        <v>13.31</v>
      </c>
      <c r="K696" t="s">
        <v>1457</v>
      </c>
      <c r="L696">
        <v>25</v>
      </c>
      <c r="M696" t="s">
        <v>1458</v>
      </c>
      <c r="N696" t="s">
        <v>2449</v>
      </c>
      <c r="O696" t="s">
        <v>789</v>
      </c>
      <c r="P696" t="s">
        <v>1468</v>
      </c>
      <c r="R696">
        <v>0.19</v>
      </c>
      <c r="S696" t="s">
        <v>1503</v>
      </c>
      <c r="T696" t="s">
        <v>2450</v>
      </c>
      <c r="U696">
        <v>0.83</v>
      </c>
      <c r="V696" t="s">
        <v>1463</v>
      </c>
      <c r="W696" t="s">
        <v>2450</v>
      </c>
      <c r="Z696" t="s">
        <v>586</v>
      </c>
      <c r="AA696" t="s">
        <v>1465</v>
      </c>
    </row>
    <row r="697" spans="1:27" ht="14.25">
      <c r="A697" s="1" t="s">
        <v>2466</v>
      </c>
      <c r="B697" t="s">
        <v>2388</v>
      </c>
      <c r="C697" t="s">
        <v>2467</v>
      </c>
      <c r="D697" t="s">
        <v>713</v>
      </c>
      <c r="E697" t="s">
        <v>714</v>
      </c>
      <c r="F697" s="2">
        <v>37798</v>
      </c>
      <c r="G697" s="10">
        <f t="shared" si="10"/>
        <v>2003</v>
      </c>
      <c r="H697" t="s">
        <v>2468</v>
      </c>
      <c r="I697" t="s">
        <v>2469</v>
      </c>
      <c r="J697">
        <v>13.31</v>
      </c>
      <c r="K697" t="s">
        <v>1457</v>
      </c>
      <c r="L697">
        <v>9</v>
      </c>
      <c r="M697" t="s">
        <v>1458</v>
      </c>
      <c r="N697" t="s">
        <v>2470</v>
      </c>
      <c r="O697" t="s">
        <v>789</v>
      </c>
      <c r="P697" t="s">
        <v>1461</v>
      </c>
      <c r="Q697" t="s">
        <v>3233</v>
      </c>
      <c r="R697">
        <v>0.0075</v>
      </c>
      <c r="S697" t="s">
        <v>1464</v>
      </c>
      <c r="U697">
        <v>0.29</v>
      </c>
      <c r="V697" t="s">
        <v>1463</v>
      </c>
      <c r="X697">
        <v>0.0075</v>
      </c>
      <c r="Y697" t="s">
        <v>1464</v>
      </c>
      <c r="AA697" t="s">
        <v>1465</v>
      </c>
    </row>
    <row r="698" spans="1:27" ht="14.25">
      <c r="A698" s="1" t="s">
        <v>2471</v>
      </c>
      <c r="B698" t="s">
        <v>2472</v>
      </c>
      <c r="C698" t="s">
        <v>2473</v>
      </c>
      <c r="D698" t="s">
        <v>1497</v>
      </c>
      <c r="E698" t="s">
        <v>1498</v>
      </c>
      <c r="F698" s="2">
        <v>37824</v>
      </c>
      <c r="G698" s="10">
        <f t="shared" si="10"/>
        <v>2003</v>
      </c>
      <c r="H698" t="s">
        <v>2474</v>
      </c>
      <c r="I698" t="s">
        <v>1204</v>
      </c>
      <c r="J698">
        <v>13.31</v>
      </c>
      <c r="K698" t="s">
        <v>1457</v>
      </c>
      <c r="L698">
        <v>36</v>
      </c>
      <c r="M698" t="s">
        <v>1526</v>
      </c>
      <c r="O698" t="s">
        <v>789</v>
      </c>
      <c r="P698" t="s">
        <v>1468</v>
      </c>
      <c r="R698">
        <v>0.4</v>
      </c>
      <c r="S698" t="s">
        <v>1503</v>
      </c>
      <c r="U698">
        <v>1.1</v>
      </c>
      <c r="V698" t="s">
        <v>1463</v>
      </c>
      <c r="X698">
        <f>R698/L698</f>
        <v>0.011111111111111112</v>
      </c>
      <c r="Y698" t="s">
        <v>1464</v>
      </c>
      <c r="AA698" t="s">
        <v>1465</v>
      </c>
    </row>
    <row r="699" spans="1:27" ht="14.25">
      <c r="A699" s="1" t="s">
        <v>2475</v>
      </c>
      <c r="B699" t="s">
        <v>2476</v>
      </c>
      <c r="C699" t="s">
        <v>2477</v>
      </c>
      <c r="D699" t="s">
        <v>909</v>
      </c>
      <c r="E699" t="s">
        <v>591</v>
      </c>
      <c r="F699" s="2">
        <v>37847</v>
      </c>
      <c r="G699" s="10">
        <f t="shared" si="10"/>
        <v>2003</v>
      </c>
      <c r="H699" t="s">
        <v>2478</v>
      </c>
      <c r="I699" t="s">
        <v>888</v>
      </c>
      <c r="J699">
        <v>13.31</v>
      </c>
      <c r="K699" t="s">
        <v>1457</v>
      </c>
      <c r="L699">
        <v>30.6</v>
      </c>
      <c r="M699" t="s">
        <v>1458</v>
      </c>
      <c r="N699" t="s">
        <v>2479</v>
      </c>
      <c r="O699" t="s">
        <v>789</v>
      </c>
      <c r="P699" t="s">
        <v>1468</v>
      </c>
      <c r="R699">
        <v>0.31</v>
      </c>
      <c r="S699" t="s">
        <v>1503</v>
      </c>
      <c r="U699">
        <v>0.64</v>
      </c>
      <c r="V699" t="s">
        <v>2480</v>
      </c>
      <c r="X699">
        <v>0.01</v>
      </c>
      <c r="Y699" t="s">
        <v>1464</v>
      </c>
      <c r="AA699" t="s">
        <v>1465</v>
      </c>
    </row>
    <row r="700" spans="1:27" ht="14.25">
      <c r="A700" s="1" t="s">
        <v>2481</v>
      </c>
      <c r="B700" t="s">
        <v>2482</v>
      </c>
      <c r="C700" t="s">
        <v>2483</v>
      </c>
      <c r="D700" t="s">
        <v>614</v>
      </c>
      <c r="E700" t="s">
        <v>615</v>
      </c>
      <c r="F700" s="2">
        <v>37868</v>
      </c>
      <c r="G700" s="10">
        <f t="shared" si="10"/>
        <v>2003</v>
      </c>
      <c r="H700" t="s">
        <v>2484</v>
      </c>
      <c r="I700" t="s">
        <v>2485</v>
      </c>
      <c r="J700">
        <v>13.31</v>
      </c>
      <c r="K700" t="s">
        <v>1457</v>
      </c>
      <c r="L700">
        <v>41</v>
      </c>
      <c r="M700" t="s">
        <v>1458</v>
      </c>
      <c r="N700" t="s">
        <v>2486</v>
      </c>
      <c r="O700" t="s">
        <v>789</v>
      </c>
      <c r="P700" t="s">
        <v>1468</v>
      </c>
      <c r="R700">
        <v>0.015</v>
      </c>
      <c r="S700" t="s">
        <v>1464</v>
      </c>
      <c r="X700">
        <v>0.015</v>
      </c>
      <c r="Y700" t="s">
        <v>1464</v>
      </c>
      <c r="AA700" t="s">
        <v>1465</v>
      </c>
    </row>
    <row r="701" spans="1:27" ht="14.25">
      <c r="A701" s="1" t="s">
        <v>2481</v>
      </c>
      <c r="B701" t="s">
        <v>2482</v>
      </c>
      <c r="C701" t="s">
        <v>2483</v>
      </c>
      <c r="D701" t="s">
        <v>614</v>
      </c>
      <c r="E701" t="s">
        <v>615</v>
      </c>
      <c r="F701" s="2">
        <v>37868</v>
      </c>
      <c r="G701" s="10">
        <f t="shared" si="10"/>
        <v>2003</v>
      </c>
      <c r="H701" t="s">
        <v>2484</v>
      </c>
      <c r="I701" t="s">
        <v>2487</v>
      </c>
      <c r="J701">
        <v>13.31</v>
      </c>
      <c r="K701" t="s">
        <v>1457</v>
      </c>
      <c r="L701">
        <v>55.34</v>
      </c>
      <c r="M701" t="s">
        <v>1458</v>
      </c>
      <c r="N701" t="s">
        <v>2488</v>
      </c>
      <c r="O701" t="s">
        <v>789</v>
      </c>
      <c r="P701" t="s">
        <v>1468</v>
      </c>
      <c r="R701">
        <v>0.015</v>
      </c>
      <c r="S701" t="s">
        <v>1464</v>
      </c>
      <c r="X701">
        <v>0.015</v>
      </c>
      <c r="Y701" t="s">
        <v>1464</v>
      </c>
      <c r="AA701" t="s">
        <v>1465</v>
      </c>
    </row>
    <row r="702" spans="1:27" ht="14.25">
      <c r="A702" s="1" t="s">
        <v>2489</v>
      </c>
      <c r="B702" t="s">
        <v>2053</v>
      </c>
      <c r="C702" t="s">
        <v>2053</v>
      </c>
      <c r="D702" t="s">
        <v>1217</v>
      </c>
      <c r="E702" t="s">
        <v>1218</v>
      </c>
      <c r="F702" s="2">
        <v>37946</v>
      </c>
      <c r="G702" s="10">
        <f t="shared" si="10"/>
        <v>2003</v>
      </c>
      <c r="H702" t="s">
        <v>2490</v>
      </c>
      <c r="I702" t="s">
        <v>2491</v>
      </c>
      <c r="J702">
        <v>13.31</v>
      </c>
      <c r="K702" t="s">
        <v>1457</v>
      </c>
      <c r="L702">
        <v>34</v>
      </c>
      <c r="M702" t="s">
        <v>1458</v>
      </c>
      <c r="N702" t="s">
        <v>2492</v>
      </c>
      <c r="O702" t="s">
        <v>789</v>
      </c>
      <c r="P702" t="s">
        <v>1461</v>
      </c>
      <c r="Q702" t="s">
        <v>3234</v>
      </c>
      <c r="R702">
        <v>0.0076</v>
      </c>
      <c r="S702" t="s">
        <v>1464</v>
      </c>
      <c r="X702">
        <v>0.0076</v>
      </c>
      <c r="Y702" t="s">
        <v>1464</v>
      </c>
      <c r="AA702" t="s">
        <v>1465</v>
      </c>
    </row>
    <row r="703" spans="1:27" ht="14.25">
      <c r="A703" s="1" t="s">
        <v>575</v>
      </c>
      <c r="B703" t="s">
        <v>576</v>
      </c>
      <c r="D703" t="s">
        <v>577</v>
      </c>
      <c r="E703" t="s">
        <v>578</v>
      </c>
      <c r="F703" s="2">
        <v>37959</v>
      </c>
      <c r="G703" s="10">
        <f t="shared" si="10"/>
        <v>2003</v>
      </c>
      <c r="H703" t="s">
        <v>579</v>
      </c>
      <c r="I703" t="s">
        <v>2494</v>
      </c>
      <c r="J703">
        <v>13.31</v>
      </c>
      <c r="K703" t="s">
        <v>1457</v>
      </c>
      <c r="L703">
        <v>70</v>
      </c>
      <c r="M703" t="s">
        <v>1458</v>
      </c>
      <c r="N703" t="s">
        <v>2495</v>
      </c>
      <c r="O703" t="s">
        <v>789</v>
      </c>
      <c r="P703" t="s">
        <v>1468</v>
      </c>
      <c r="Q703" t="s">
        <v>3175</v>
      </c>
      <c r="R703">
        <v>0.008</v>
      </c>
      <c r="S703" t="s">
        <v>1464</v>
      </c>
      <c r="X703">
        <v>0.01</v>
      </c>
      <c r="Y703" t="s">
        <v>1464</v>
      </c>
      <c r="AA703" t="s">
        <v>1465</v>
      </c>
    </row>
    <row r="704" spans="1:27" ht="14.25">
      <c r="A704" s="1" t="s">
        <v>3013</v>
      </c>
      <c r="B704" t="s">
        <v>3014</v>
      </c>
      <c r="C704" t="s">
        <v>2132</v>
      </c>
      <c r="D704" t="s">
        <v>989</v>
      </c>
      <c r="E704" t="s">
        <v>990</v>
      </c>
      <c r="F704" s="2">
        <v>38020</v>
      </c>
      <c r="G704" s="10">
        <f t="shared" si="10"/>
        <v>2004</v>
      </c>
      <c r="H704" t="s">
        <v>3015</v>
      </c>
      <c r="I704" t="s">
        <v>3016</v>
      </c>
      <c r="J704">
        <v>13.31</v>
      </c>
      <c r="K704" t="s">
        <v>1457</v>
      </c>
      <c r="L704">
        <v>600</v>
      </c>
      <c r="M704" t="s">
        <v>3017</v>
      </c>
      <c r="N704" t="s">
        <v>3018</v>
      </c>
      <c r="O704" t="s">
        <v>789</v>
      </c>
      <c r="P704" t="s">
        <v>1461</v>
      </c>
      <c r="Q704" t="s">
        <v>3175</v>
      </c>
      <c r="R704">
        <v>0.63</v>
      </c>
      <c r="S704" t="s">
        <v>1503</v>
      </c>
      <c r="U704">
        <v>2.76</v>
      </c>
      <c r="V704" t="s">
        <v>1463</v>
      </c>
      <c r="X704">
        <v>0.023</v>
      </c>
      <c r="Y704" t="s">
        <v>1464</v>
      </c>
      <c r="Z704" t="s">
        <v>1482</v>
      </c>
      <c r="AA704" t="s">
        <v>1465</v>
      </c>
    </row>
    <row r="705" spans="1:27" ht="14.25">
      <c r="A705" s="1" t="s">
        <v>1753</v>
      </c>
      <c r="B705" t="s">
        <v>1754</v>
      </c>
      <c r="C705" t="s">
        <v>1754</v>
      </c>
      <c r="D705" t="s">
        <v>808</v>
      </c>
      <c r="E705" t="s">
        <v>1320</v>
      </c>
      <c r="F705" s="2">
        <v>38034</v>
      </c>
      <c r="G705" s="10">
        <f t="shared" si="10"/>
        <v>2004</v>
      </c>
      <c r="H705" t="s">
        <v>1755</v>
      </c>
      <c r="I705" t="s">
        <v>1756</v>
      </c>
      <c r="J705">
        <v>13.31</v>
      </c>
      <c r="K705" t="s">
        <v>1457</v>
      </c>
      <c r="L705">
        <v>0.03</v>
      </c>
      <c r="M705" t="s">
        <v>1757</v>
      </c>
      <c r="N705" t="s">
        <v>1758</v>
      </c>
      <c r="O705" t="s">
        <v>789</v>
      </c>
      <c r="P705" t="s">
        <v>1461</v>
      </c>
      <c r="Q705" t="s">
        <v>1759</v>
      </c>
      <c r="R705">
        <v>0.3</v>
      </c>
      <c r="S705" t="s">
        <v>1503</v>
      </c>
      <c r="T705" t="s">
        <v>1564</v>
      </c>
      <c r="X705">
        <v>0.0106</v>
      </c>
      <c r="Y705" t="s">
        <v>1464</v>
      </c>
      <c r="Z705" t="s">
        <v>566</v>
      </c>
      <c r="AA705" t="s">
        <v>1465</v>
      </c>
    </row>
    <row r="706" spans="1:27" ht="14.25">
      <c r="A706" s="1" t="s">
        <v>1753</v>
      </c>
      <c r="B706" t="s">
        <v>1754</v>
      </c>
      <c r="C706" t="s">
        <v>1754</v>
      </c>
      <c r="D706" t="s">
        <v>808</v>
      </c>
      <c r="E706" t="s">
        <v>1320</v>
      </c>
      <c r="F706" s="2">
        <v>38034</v>
      </c>
      <c r="G706" s="10">
        <f t="shared" si="10"/>
        <v>2004</v>
      </c>
      <c r="H706" t="s">
        <v>1755</v>
      </c>
      <c r="I706" t="s">
        <v>1762</v>
      </c>
      <c r="J706">
        <v>13.31</v>
      </c>
      <c r="K706" t="s">
        <v>1457</v>
      </c>
      <c r="L706">
        <v>0.01</v>
      </c>
      <c r="M706" t="s">
        <v>1757</v>
      </c>
      <c r="N706" t="s">
        <v>1763</v>
      </c>
      <c r="O706" t="s">
        <v>789</v>
      </c>
      <c r="P706" t="s">
        <v>1461</v>
      </c>
      <c r="Q706" t="s">
        <v>1759</v>
      </c>
      <c r="R706">
        <v>0.1</v>
      </c>
      <c r="S706" t="s">
        <v>1503</v>
      </c>
      <c r="T706" t="s">
        <v>1564</v>
      </c>
      <c r="X706">
        <v>0.0085</v>
      </c>
      <c r="Y706" t="s">
        <v>1464</v>
      </c>
      <c r="Z706" t="s">
        <v>566</v>
      </c>
      <c r="AA706" t="s">
        <v>1465</v>
      </c>
    </row>
    <row r="707" spans="1:27" ht="14.25">
      <c r="A707" s="1" t="s">
        <v>1753</v>
      </c>
      <c r="B707" t="s">
        <v>1754</v>
      </c>
      <c r="C707" t="s">
        <v>1754</v>
      </c>
      <c r="D707" t="s">
        <v>808</v>
      </c>
      <c r="E707" t="s">
        <v>1320</v>
      </c>
      <c r="F707" s="2">
        <v>38034</v>
      </c>
      <c r="G707" s="10">
        <f aca="true" t="shared" si="11" ref="G707:G770">YEAR(F707)</f>
        <v>2004</v>
      </c>
      <c r="H707" t="s">
        <v>1755</v>
      </c>
      <c r="I707" t="s">
        <v>3024</v>
      </c>
      <c r="J707">
        <v>13.31</v>
      </c>
      <c r="K707" t="s">
        <v>1457</v>
      </c>
      <c r="L707">
        <v>1.4</v>
      </c>
      <c r="M707" t="s">
        <v>1526</v>
      </c>
      <c r="O707" t="s">
        <v>789</v>
      </c>
      <c r="P707" t="s">
        <v>1461</v>
      </c>
      <c r="Q707" t="s">
        <v>1759</v>
      </c>
      <c r="R707">
        <v>0.1</v>
      </c>
      <c r="S707" t="s">
        <v>1503</v>
      </c>
      <c r="X707">
        <v>0.071</v>
      </c>
      <c r="Y707" t="s">
        <v>1464</v>
      </c>
      <c r="Z707" t="s">
        <v>566</v>
      </c>
      <c r="AA707" t="s">
        <v>1465</v>
      </c>
    </row>
    <row r="708" spans="1:27" ht="14.25">
      <c r="A708" s="1" t="s">
        <v>2510</v>
      </c>
      <c r="B708" t="s">
        <v>2511</v>
      </c>
      <c r="C708" t="s">
        <v>2511</v>
      </c>
      <c r="D708" t="s">
        <v>1229</v>
      </c>
      <c r="E708" t="s">
        <v>1230</v>
      </c>
      <c r="F708" s="2">
        <v>38069</v>
      </c>
      <c r="G708" s="10">
        <f t="shared" si="11"/>
        <v>2004</v>
      </c>
      <c r="H708" t="s">
        <v>2333</v>
      </c>
      <c r="I708" t="s">
        <v>1239</v>
      </c>
      <c r="J708">
        <v>13.31</v>
      </c>
      <c r="K708" t="s">
        <v>1457</v>
      </c>
      <c r="L708">
        <v>50</v>
      </c>
      <c r="M708" t="s">
        <v>1458</v>
      </c>
      <c r="N708" t="s">
        <v>2512</v>
      </c>
      <c r="O708" t="s">
        <v>789</v>
      </c>
      <c r="P708" t="s">
        <v>1461</v>
      </c>
      <c r="Q708" t="s">
        <v>2513</v>
      </c>
      <c r="R708">
        <v>0.38</v>
      </c>
      <c r="S708" t="s">
        <v>1503</v>
      </c>
      <c r="U708">
        <v>0.0075</v>
      </c>
      <c r="V708" t="s">
        <v>1464</v>
      </c>
      <c r="X708">
        <v>0.0075</v>
      </c>
      <c r="Y708" t="s">
        <v>1464</v>
      </c>
      <c r="AA708" t="s">
        <v>1465</v>
      </c>
    </row>
    <row r="709" spans="1:27" ht="14.25">
      <c r="A709" s="1" t="s">
        <v>2514</v>
      </c>
      <c r="B709" t="s">
        <v>2515</v>
      </c>
      <c r="C709" t="s">
        <v>2516</v>
      </c>
      <c r="D709" t="s">
        <v>1429</v>
      </c>
      <c r="E709" t="s">
        <v>1430</v>
      </c>
      <c r="F709" s="2">
        <v>38121</v>
      </c>
      <c r="G709" s="10">
        <f t="shared" si="11"/>
        <v>2004</v>
      </c>
      <c r="H709" t="s">
        <v>2517</v>
      </c>
      <c r="I709" t="s">
        <v>1204</v>
      </c>
      <c r="J709">
        <v>13.31</v>
      </c>
      <c r="K709" t="s">
        <v>1457</v>
      </c>
      <c r="L709">
        <v>60</v>
      </c>
      <c r="M709" t="s">
        <v>1458</v>
      </c>
      <c r="O709" t="s">
        <v>789</v>
      </c>
      <c r="P709" t="s">
        <v>1461</v>
      </c>
      <c r="Q709" t="s">
        <v>3235</v>
      </c>
      <c r="R709">
        <v>0.5</v>
      </c>
      <c r="S709" t="s">
        <v>1503</v>
      </c>
      <c r="X709">
        <f>R709/L709</f>
        <v>0.008333333333333333</v>
      </c>
      <c r="Y709" t="s">
        <v>1464</v>
      </c>
      <c r="Z709" t="s">
        <v>586</v>
      </c>
      <c r="AA709" t="s">
        <v>1465</v>
      </c>
    </row>
    <row r="710" spans="1:27" ht="14.25">
      <c r="A710" s="1" t="s">
        <v>2529</v>
      </c>
      <c r="B710" t="s">
        <v>2530</v>
      </c>
      <c r="C710" t="s">
        <v>2531</v>
      </c>
      <c r="D710" t="s">
        <v>808</v>
      </c>
      <c r="E710" t="s">
        <v>1320</v>
      </c>
      <c r="F710" s="2">
        <v>38149</v>
      </c>
      <c r="G710" s="10">
        <f t="shared" si="11"/>
        <v>2004</v>
      </c>
      <c r="I710" t="s">
        <v>2532</v>
      </c>
      <c r="J710">
        <v>13.31</v>
      </c>
      <c r="K710" t="s">
        <v>1457</v>
      </c>
      <c r="L710">
        <v>50</v>
      </c>
      <c r="M710" t="s">
        <v>1458</v>
      </c>
      <c r="O710" t="s">
        <v>789</v>
      </c>
      <c r="P710" t="s">
        <v>1461</v>
      </c>
      <c r="Q710" t="s">
        <v>1134</v>
      </c>
      <c r="R710">
        <v>0.4</v>
      </c>
      <c r="S710" t="s">
        <v>1503</v>
      </c>
      <c r="U710">
        <v>1.7</v>
      </c>
      <c r="V710" t="s">
        <v>1463</v>
      </c>
      <c r="X710">
        <v>0.0075</v>
      </c>
      <c r="Y710" t="s">
        <v>1464</v>
      </c>
      <c r="AA710" t="s">
        <v>1465</v>
      </c>
    </row>
    <row r="711" spans="1:27" ht="14.25">
      <c r="A711" s="1" t="s">
        <v>2547</v>
      </c>
      <c r="B711" t="s">
        <v>2548</v>
      </c>
      <c r="C711" t="s">
        <v>2549</v>
      </c>
      <c r="D711" t="s">
        <v>808</v>
      </c>
      <c r="E711" t="s">
        <v>1320</v>
      </c>
      <c r="F711" s="2">
        <v>38190</v>
      </c>
      <c r="G711" s="10">
        <f t="shared" si="11"/>
        <v>2004</v>
      </c>
      <c r="H711" t="s">
        <v>2550</v>
      </c>
      <c r="I711" t="s">
        <v>2134</v>
      </c>
      <c r="J711">
        <v>13.31</v>
      </c>
      <c r="K711" t="s">
        <v>1457</v>
      </c>
      <c r="L711">
        <v>22</v>
      </c>
      <c r="M711" t="s">
        <v>1458</v>
      </c>
      <c r="N711" t="s">
        <v>2551</v>
      </c>
      <c r="O711" t="s">
        <v>789</v>
      </c>
      <c r="P711" t="s">
        <v>1461</v>
      </c>
      <c r="Q711" t="s">
        <v>3236</v>
      </c>
      <c r="R711">
        <v>0.0076</v>
      </c>
      <c r="S711" t="s">
        <v>1464</v>
      </c>
      <c r="X711">
        <v>0.0076</v>
      </c>
      <c r="Y711" t="s">
        <v>1464</v>
      </c>
      <c r="AA711" t="s">
        <v>1465</v>
      </c>
    </row>
    <row r="712" spans="1:27" ht="14.25">
      <c r="A712" s="1" t="s">
        <v>2552</v>
      </c>
      <c r="B712" t="s">
        <v>767</v>
      </c>
      <c r="C712" t="s">
        <v>2553</v>
      </c>
      <c r="D712" t="s">
        <v>769</v>
      </c>
      <c r="E712" t="s">
        <v>770</v>
      </c>
      <c r="F712" s="2">
        <v>38226</v>
      </c>
      <c r="G712" s="10">
        <f t="shared" si="11"/>
        <v>2004</v>
      </c>
      <c r="H712" t="s">
        <v>2554</v>
      </c>
      <c r="I712" t="s">
        <v>2555</v>
      </c>
      <c r="J712">
        <v>13.31</v>
      </c>
      <c r="K712" t="s">
        <v>1457</v>
      </c>
      <c r="L712">
        <v>46.2</v>
      </c>
      <c r="M712" t="s">
        <v>1458</v>
      </c>
      <c r="N712" t="s">
        <v>2556</v>
      </c>
      <c r="O712" t="s">
        <v>789</v>
      </c>
      <c r="P712" t="s">
        <v>1461</v>
      </c>
      <c r="Q712" t="s">
        <v>1457</v>
      </c>
      <c r="R712">
        <v>0.8</v>
      </c>
      <c r="S712" t="s">
        <v>1503</v>
      </c>
      <c r="X712">
        <f>R712/L712</f>
        <v>0.017316017316017316</v>
      </c>
      <c r="Y712" t="s">
        <v>1464</v>
      </c>
      <c r="AA712" t="s">
        <v>3237</v>
      </c>
    </row>
    <row r="713" spans="1:27" ht="14.25">
      <c r="A713" s="1" t="s">
        <v>2559</v>
      </c>
      <c r="B713" t="s">
        <v>2560</v>
      </c>
      <c r="C713" t="s">
        <v>2561</v>
      </c>
      <c r="D713" t="s">
        <v>769</v>
      </c>
      <c r="E713" t="s">
        <v>770</v>
      </c>
      <c r="F713" s="2">
        <v>38273</v>
      </c>
      <c r="G713" s="10">
        <f t="shared" si="11"/>
        <v>2004</v>
      </c>
      <c r="H713" t="s">
        <v>2049</v>
      </c>
      <c r="I713" t="s">
        <v>2562</v>
      </c>
      <c r="J713">
        <v>13.31</v>
      </c>
      <c r="K713" t="s">
        <v>1457</v>
      </c>
      <c r="L713">
        <v>97.1</v>
      </c>
      <c r="M713" t="s">
        <v>1458</v>
      </c>
      <c r="O713" t="s">
        <v>789</v>
      </c>
      <c r="P713" t="s">
        <v>1461</v>
      </c>
      <c r="Q713" t="s">
        <v>2563</v>
      </c>
      <c r="R713">
        <v>0.74</v>
      </c>
      <c r="S713" t="s">
        <v>1503</v>
      </c>
      <c r="X713">
        <v>0.0076</v>
      </c>
      <c r="Y713" t="s">
        <v>1464</v>
      </c>
      <c r="Z713" t="s">
        <v>566</v>
      </c>
      <c r="AA713" t="s">
        <v>3238</v>
      </c>
    </row>
    <row r="714" spans="1:27" ht="14.25">
      <c r="A714" s="1" t="s">
        <v>2559</v>
      </c>
      <c r="B714" t="s">
        <v>2560</v>
      </c>
      <c r="C714" t="s">
        <v>2561</v>
      </c>
      <c r="D714" t="s">
        <v>769</v>
      </c>
      <c r="E714" t="s">
        <v>770</v>
      </c>
      <c r="F714" s="2">
        <v>38273</v>
      </c>
      <c r="G714" s="10">
        <f t="shared" si="11"/>
        <v>2004</v>
      </c>
      <c r="H714" t="s">
        <v>2049</v>
      </c>
      <c r="I714" t="s">
        <v>2564</v>
      </c>
      <c r="J714">
        <v>13.31</v>
      </c>
      <c r="K714" t="s">
        <v>1457</v>
      </c>
      <c r="L714">
        <v>10</v>
      </c>
      <c r="M714" t="s">
        <v>1458</v>
      </c>
      <c r="N714" t="s">
        <v>2565</v>
      </c>
      <c r="O714" t="s">
        <v>789</v>
      </c>
      <c r="P714" t="s">
        <v>1461</v>
      </c>
      <c r="Q714" t="s">
        <v>2566</v>
      </c>
      <c r="R714">
        <v>0.08</v>
      </c>
      <c r="S714" t="s">
        <v>1503</v>
      </c>
      <c r="X714">
        <v>0.008</v>
      </c>
      <c r="Y714" t="s">
        <v>1464</v>
      </c>
      <c r="Z714" t="s">
        <v>566</v>
      </c>
      <c r="AA714" t="s">
        <v>3238</v>
      </c>
    </row>
    <row r="715" spans="1:27" ht="14.25">
      <c r="A715" s="1" t="s">
        <v>766</v>
      </c>
      <c r="B715" t="s">
        <v>767</v>
      </c>
      <c r="C715" t="s">
        <v>768</v>
      </c>
      <c r="D715" t="s">
        <v>769</v>
      </c>
      <c r="E715" t="s">
        <v>770</v>
      </c>
      <c r="F715" s="2">
        <v>38279</v>
      </c>
      <c r="G715" s="10">
        <f t="shared" si="11"/>
        <v>2004</v>
      </c>
      <c r="H715" t="s">
        <v>771</v>
      </c>
      <c r="I715" t="s">
        <v>2567</v>
      </c>
      <c r="J715">
        <v>13.31</v>
      </c>
      <c r="K715" t="s">
        <v>1457</v>
      </c>
      <c r="L715">
        <v>0.75</v>
      </c>
      <c r="M715" t="s">
        <v>1458</v>
      </c>
      <c r="N715" t="s">
        <v>2568</v>
      </c>
      <c r="O715" t="s">
        <v>789</v>
      </c>
      <c r="P715" t="s">
        <v>1461</v>
      </c>
      <c r="Q715" t="s">
        <v>2566</v>
      </c>
      <c r="R715">
        <v>0.006</v>
      </c>
      <c r="S715" t="s">
        <v>1503</v>
      </c>
      <c r="Z715" t="s">
        <v>586</v>
      </c>
      <c r="AA715" t="s">
        <v>2569</v>
      </c>
    </row>
    <row r="716" spans="1:27" ht="14.25">
      <c r="A716" s="1" t="s">
        <v>2580</v>
      </c>
      <c r="B716" t="s">
        <v>2581</v>
      </c>
      <c r="C716" t="s">
        <v>2582</v>
      </c>
      <c r="D716" t="s">
        <v>614</v>
      </c>
      <c r="E716" t="s">
        <v>615</v>
      </c>
      <c r="F716" s="2">
        <v>38322</v>
      </c>
      <c r="G716" s="10">
        <f t="shared" si="11"/>
        <v>2004</v>
      </c>
      <c r="H716" t="s">
        <v>2583</v>
      </c>
      <c r="I716" t="s">
        <v>1204</v>
      </c>
      <c r="J716">
        <v>13.31</v>
      </c>
      <c r="K716" t="s">
        <v>1457</v>
      </c>
      <c r="L716">
        <v>38</v>
      </c>
      <c r="M716" t="s">
        <v>1458</v>
      </c>
      <c r="O716" t="s">
        <v>789</v>
      </c>
      <c r="P716" t="s">
        <v>1468</v>
      </c>
      <c r="R716">
        <v>0.0033</v>
      </c>
      <c r="S716" t="s">
        <v>1464</v>
      </c>
      <c r="T716" t="s">
        <v>2584</v>
      </c>
      <c r="X716">
        <v>0.0033</v>
      </c>
      <c r="Y716" t="s">
        <v>1464</v>
      </c>
      <c r="AA716" t="s">
        <v>1465</v>
      </c>
    </row>
    <row r="717" spans="1:27" ht="14.25">
      <c r="A717" s="1" t="s">
        <v>2585</v>
      </c>
      <c r="B717" t="s">
        <v>2586</v>
      </c>
      <c r="C717" t="s">
        <v>2587</v>
      </c>
      <c r="D717" t="s">
        <v>909</v>
      </c>
      <c r="E717" t="s">
        <v>591</v>
      </c>
      <c r="F717" s="2">
        <v>38349</v>
      </c>
      <c r="G717" s="10">
        <f t="shared" si="11"/>
        <v>2004</v>
      </c>
      <c r="H717" t="s">
        <v>2588</v>
      </c>
      <c r="I717" t="s">
        <v>2589</v>
      </c>
      <c r="J717">
        <v>13.31</v>
      </c>
      <c r="K717" t="s">
        <v>1457</v>
      </c>
      <c r="L717">
        <v>30.6</v>
      </c>
      <c r="M717" t="s">
        <v>1458</v>
      </c>
      <c r="N717" t="s">
        <v>2590</v>
      </c>
      <c r="O717" t="s">
        <v>789</v>
      </c>
      <c r="P717" t="s">
        <v>1468</v>
      </c>
      <c r="R717">
        <v>0.31</v>
      </c>
      <c r="S717" t="s">
        <v>1503</v>
      </c>
      <c r="T717" t="s">
        <v>2591</v>
      </c>
      <c r="U717">
        <v>0.46</v>
      </c>
      <c r="V717" t="s">
        <v>2480</v>
      </c>
      <c r="W717" t="s">
        <v>2591</v>
      </c>
      <c r="X717">
        <v>0.01</v>
      </c>
      <c r="Y717" t="s">
        <v>1464</v>
      </c>
      <c r="AA717" t="s">
        <v>2592</v>
      </c>
    </row>
    <row r="718" spans="1:27" ht="14.25">
      <c r="A718" s="1" t="s">
        <v>667</v>
      </c>
      <c r="B718" t="s">
        <v>668</v>
      </c>
      <c r="C718" t="s">
        <v>669</v>
      </c>
      <c r="D718" t="s">
        <v>1510</v>
      </c>
      <c r="E718" t="s">
        <v>1511</v>
      </c>
      <c r="F718" s="2">
        <v>38509</v>
      </c>
      <c r="G718" s="10">
        <f t="shared" si="11"/>
        <v>2005</v>
      </c>
      <c r="H718" t="s">
        <v>670</v>
      </c>
      <c r="I718" t="s">
        <v>2597</v>
      </c>
      <c r="J718">
        <v>13.31</v>
      </c>
      <c r="L718">
        <v>19</v>
      </c>
      <c r="M718" t="s">
        <v>1458</v>
      </c>
      <c r="O718" t="s">
        <v>789</v>
      </c>
      <c r="P718" t="s">
        <v>1461</v>
      </c>
      <c r="Q718" t="s">
        <v>3239</v>
      </c>
      <c r="R718">
        <v>0.14</v>
      </c>
      <c r="S718" t="s">
        <v>1503</v>
      </c>
      <c r="T718" t="s">
        <v>1517</v>
      </c>
      <c r="U718">
        <v>0.05</v>
      </c>
      <c r="V718" t="s">
        <v>1463</v>
      </c>
      <c r="W718" t="s">
        <v>2598</v>
      </c>
      <c r="X718">
        <v>0.007</v>
      </c>
      <c r="Y718" t="s">
        <v>1464</v>
      </c>
      <c r="Z718" t="s">
        <v>685</v>
      </c>
      <c r="AA718" t="s">
        <v>2599</v>
      </c>
    </row>
    <row r="719" spans="1:27" ht="14.25">
      <c r="A719" s="1" t="s">
        <v>2600</v>
      </c>
      <c r="B719" t="s">
        <v>2601</v>
      </c>
      <c r="C719" t="s">
        <v>2602</v>
      </c>
      <c r="D719" t="s">
        <v>1510</v>
      </c>
      <c r="E719" t="s">
        <v>1511</v>
      </c>
      <c r="F719" s="2">
        <v>38516</v>
      </c>
      <c r="G719" s="10">
        <f t="shared" si="11"/>
        <v>2005</v>
      </c>
      <c r="H719" t="s">
        <v>2603</v>
      </c>
      <c r="I719" t="s">
        <v>2604</v>
      </c>
      <c r="J719">
        <v>13.31</v>
      </c>
      <c r="K719" t="s">
        <v>1457</v>
      </c>
      <c r="L719">
        <v>66.5</v>
      </c>
      <c r="M719" t="s">
        <v>1458</v>
      </c>
      <c r="N719" t="s">
        <v>2605</v>
      </c>
      <c r="O719" t="s">
        <v>789</v>
      </c>
      <c r="P719" t="s">
        <v>1461</v>
      </c>
      <c r="Q719" t="s">
        <v>2606</v>
      </c>
      <c r="R719">
        <v>0.59</v>
      </c>
      <c r="S719" t="s">
        <v>1503</v>
      </c>
      <c r="T719" t="s">
        <v>1517</v>
      </c>
      <c r="X719">
        <v>0.009</v>
      </c>
      <c r="Y719" t="s">
        <v>1464</v>
      </c>
      <c r="Z719" t="s">
        <v>984</v>
      </c>
      <c r="AA719" t="s">
        <v>1465</v>
      </c>
    </row>
    <row r="720" spans="1:27" ht="14.25">
      <c r="A720" s="1" t="s">
        <v>1409</v>
      </c>
      <c r="B720" t="s">
        <v>1410</v>
      </c>
      <c r="C720" t="s">
        <v>1411</v>
      </c>
      <c r="D720" t="s">
        <v>1510</v>
      </c>
      <c r="E720" t="s">
        <v>1511</v>
      </c>
      <c r="F720" s="2">
        <v>38560</v>
      </c>
      <c r="G720" s="10">
        <f t="shared" si="11"/>
        <v>2005</v>
      </c>
      <c r="H720" t="s">
        <v>1412</v>
      </c>
      <c r="I720" t="s">
        <v>2607</v>
      </c>
      <c r="J720">
        <v>13.31</v>
      </c>
      <c r="L720">
        <v>90</v>
      </c>
      <c r="M720" t="s">
        <v>1435</v>
      </c>
      <c r="O720" t="s">
        <v>789</v>
      </c>
      <c r="P720" t="s">
        <v>1461</v>
      </c>
      <c r="Q720" t="s">
        <v>2608</v>
      </c>
      <c r="R720">
        <v>0.007</v>
      </c>
      <c r="S720" t="s">
        <v>1464</v>
      </c>
      <c r="X720">
        <v>0.007</v>
      </c>
      <c r="Y720" t="s">
        <v>1464</v>
      </c>
      <c r="Z720" t="s">
        <v>1836</v>
      </c>
      <c r="AA720" t="s">
        <v>1465</v>
      </c>
    </row>
    <row r="721" spans="1:27" ht="14.25">
      <c r="A721" s="1" t="s">
        <v>2633</v>
      </c>
      <c r="B721" t="s">
        <v>2610</v>
      </c>
      <c r="C721" t="s">
        <v>2611</v>
      </c>
      <c r="D721" t="s">
        <v>2155</v>
      </c>
      <c r="E721" t="s">
        <v>2612</v>
      </c>
      <c r="F721" s="2">
        <v>38786</v>
      </c>
      <c r="G721" s="10">
        <f t="shared" si="11"/>
        <v>2006</v>
      </c>
      <c r="H721" t="s">
        <v>2613</v>
      </c>
      <c r="I721" t="s">
        <v>2634</v>
      </c>
      <c r="J721">
        <v>13.31</v>
      </c>
      <c r="K721" t="s">
        <v>1457</v>
      </c>
      <c r="N721" t="s">
        <v>2635</v>
      </c>
      <c r="O721" t="s">
        <v>789</v>
      </c>
      <c r="P721" t="s">
        <v>1461</v>
      </c>
      <c r="Q721" t="s">
        <v>3240</v>
      </c>
      <c r="R721">
        <v>0.0074</v>
      </c>
      <c r="S721" t="s">
        <v>1464</v>
      </c>
      <c r="T721" t="s">
        <v>1395</v>
      </c>
      <c r="AA721" t="s">
        <v>3241</v>
      </c>
    </row>
    <row r="722" spans="1:27" ht="14.25">
      <c r="A722" s="1" t="s">
        <v>2646</v>
      </c>
      <c r="B722" t="s">
        <v>2647</v>
      </c>
      <c r="C722" t="s">
        <v>2648</v>
      </c>
      <c r="D722" t="s">
        <v>1429</v>
      </c>
      <c r="E722" t="s">
        <v>1430</v>
      </c>
      <c r="F722" s="2">
        <v>38853</v>
      </c>
      <c r="G722" s="10">
        <f t="shared" si="11"/>
        <v>2006</v>
      </c>
      <c r="H722" t="s">
        <v>2649</v>
      </c>
      <c r="I722" t="s">
        <v>2650</v>
      </c>
      <c r="J722">
        <v>13.31</v>
      </c>
      <c r="K722" t="s">
        <v>1457</v>
      </c>
      <c r="L722">
        <v>3.85</v>
      </c>
      <c r="M722" t="s">
        <v>1458</v>
      </c>
      <c r="N722" t="s">
        <v>2651</v>
      </c>
      <c r="O722" t="s">
        <v>789</v>
      </c>
      <c r="P722" t="s">
        <v>1461</v>
      </c>
      <c r="Q722" t="s">
        <v>1134</v>
      </c>
      <c r="R722">
        <v>0.0078</v>
      </c>
      <c r="S722" t="s">
        <v>1464</v>
      </c>
      <c r="U722">
        <v>0.13</v>
      </c>
      <c r="V722" t="s">
        <v>1463</v>
      </c>
      <c r="X722">
        <v>0.0078</v>
      </c>
      <c r="Y722" t="s">
        <v>1464</v>
      </c>
      <c r="AA722" t="s">
        <v>1465</v>
      </c>
    </row>
    <row r="723" spans="1:27" ht="14.25">
      <c r="A723" s="1" t="s">
        <v>2652</v>
      </c>
      <c r="B723" t="s">
        <v>2653</v>
      </c>
      <c r="C723" t="s">
        <v>2654</v>
      </c>
      <c r="D723" t="s">
        <v>1429</v>
      </c>
      <c r="E723" t="s">
        <v>1430</v>
      </c>
      <c r="F723" s="2">
        <v>39086</v>
      </c>
      <c r="G723" s="10">
        <f t="shared" si="11"/>
        <v>2007</v>
      </c>
      <c r="H723" t="s">
        <v>2655</v>
      </c>
      <c r="I723" t="s">
        <v>2656</v>
      </c>
      <c r="J723">
        <v>13.31</v>
      </c>
      <c r="K723" t="s">
        <v>1457</v>
      </c>
      <c r="L723">
        <v>35.4</v>
      </c>
      <c r="M723" t="s">
        <v>1458</v>
      </c>
      <c r="N723" t="s">
        <v>2657</v>
      </c>
      <c r="O723" t="s">
        <v>789</v>
      </c>
      <c r="P723" t="s">
        <v>1461</v>
      </c>
      <c r="Q723" t="s">
        <v>3242</v>
      </c>
      <c r="R723">
        <v>0.0075</v>
      </c>
      <c r="S723" t="s">
        <v>1464</v>
      </c>
      <c r="U723">
        <v>0.26</v>
      </c>
      <c r="V723" t="s">
        <v>1503</v>
      </c>
      <c r="X723">
        <v>0.0075</v>
      </c>
      <c r="Y723" t="s">
        <v>1464</v>
      </c>
      <c r="AA723" t="s">
        <v>2660</v>
      </c>
    </row>
    <row r="724" spans="1:27" ht="14.25">
      <c r="A724" s="1" t="s">
        <v>945</v>
      </c>
      <c r="B724" t="s">
        <v>946</v>
      </c>
      <c r="C724" t="s">
        <v>947</v>
      </c>
      <c r="D724" t="s">
        <v>909</v>
      </c>
      <c r="E724" t="s">
        <v>591</v>
      </c>
      <c r="F724" s="2">
        <v>39205</v>
      </c>
      <c r="G724" s="10">
        <f t="shared" si="11"/>
        <v>2007</v>
      </c>
      <c r="H724" t="s">
        <v>948</v>
      </c>
      <c r="I724" t="s">
        <v>1375</v>
      </c>
      <c r="J724">
        <v>13.31</v>
      </c>
      <c r="K724" t="s">
        <v>1457</v>
      </c>
      <c r="L724">
        <v>20.4</v>
      </c>
      <c r="M724" t="s">
        <v>1458</v>
      </c>
      <c r="N724" t="s">
        <v>2661</v>
      </c>
      <c r="O724" t="s">
        <v>789</v>
      </c>
      <c r="P724" t="s">
        <v>1468</v>
      </c>
      <c r="R724">
        <v>0.15</v>
      </c>
      <c r="S724" t="s">
        <v>1503</v>
      </c>
      <c r="U724">
        <v>0.78</v>
      </c>
      <c r="V724" t="s">
        <v>1463</v>
      </c>
      <c r="X724">
        <v>0.0075</v>
      </c>
      <c r="Y724" t="s">
        <v>1464</v>
      </c>
      <c r="AA724" t="s">
        <v>952</v>
      </c>
    </row>
    <row r="725" spans="1:27" ht="14.25">
      <c r="A725" s="1" t="s">
        <v>710</v>
      </c>
      <c r="B725" t="s">
        <v>711</v>
      </c>
      <c r="C725" t="s">
        <v>712</v>
      </c>
      <c r="D725" t="s">
        <v>713</v>
      </c>
      <c r="E725" t="s">
        <v>714</v>
      </c>
      <c r="F725" s="2">
        <v>39262</v>
      </c>
      <c r="G725" s="10">
        <f t="shared" si="11"/>
        <v>2007</v>
      </c>
      <c r="H725" t="s">
        <v>715</v>
      </c>
      <c r="I725" t="s">
        <v>2663</v>
      </c>
      <c r="J725">
        <v>13.31</v>
      </c>
      <c r="K725" t="s">
        <v>1457</v>
      </c>
      <c r="L725">
        <v>93.7</v>
      </c>
      <c r="M725" t="s">
        <v>1458</v>
      </c>
      <c r="N725" t="s">
        <v>2664</v>
      </c>
      <c r="O725" t="s">
        <v>789</v>
      </c>
      <c r="P725" t="s">
        <v>1468</v>
      </c>
      <c r="R725">
        <v>0.015</v>
      </c>
      <c r="S725" t="s">
        <v>829</v>
      </c>
      <c r="T725" t="s">
        <v>2665</v>
      </c>
      <c r="AA725" t="s">
        <v>1465</v>
      </c>
    </row>
    <row r="726" spans="1:27" ht="14.25">
      <c r="A726" s="1" t="s">
        <v>2666</v>
      </c>
      <c r="B726" t="s">
        <v>2667</v>
      </c>
      <c r="C726" t="s">
        <v>2667</v>
      </c>
      <c r="D726" t="s">
        <v>1229</v>
      </c>
      <c r="E726" t="s">
        <v>1230</v>
      </c>
      <c r="F726" s="2">
        <v>39311</v>
      </c>
      <c r="G726" s="10">
        <f t="shared" si="11"/>
        <v>2007</v>
      </c>
      <c r="H726" t="s">
        <v>2668</v>
      </c>
      <c r="I726" t="s">
        <v>2669</v>
      </c>
      <c r="J726">
        <v>13.31</v>
      </c>
      <c r="K726" t="s">
        <v>1457</v>
      </c>
      <c r="L726">
        <v>99</v>
      </c>
      <c r="M726" t="s">
        <v>1458</v>
      </c>
      <c r="N726" t="s">
        <v>2670</v>
      </c>
      <c r="O726" t="s">
        <v>789</v>
      </c>
      <c r="P726" t="s">
        <v>1468</v>
      </c>
      <c r="R726">
        <v>0.0076</v>
      </c>
      <c r="S726" t="s">
        <v>1464</v>
      </c>
      <c r="U726">
        <v>0.75</v>
      </c>
      <c r="V726" t="s">
        <v>1503</v>
      </c>
      <c r="AA726" t="s">
        <v>1465</v>
      </c>
    </row>
    <row r="727" spans="1:27" ht="14.25">
      <c r="A727" s="1" t="s">
        <v>2666</v>
      </c>
      <c r="B727" t="s">
        <v>2667</v>
      </c>
      <c r="C727" t="s">
        <v>2667</v>
      </c>
      <c r="D727" t="s">
        <v>1229</v>
      </c>
      <c r="E727" t="s">
        <v>1230</v>
      </c>
      <c r="F727" s="2">
        <v>39311</v>
      </c>
      <c r="G727" s="10">
        <f t="shared" si="11"/>
        <v>2007</v>
      </c>
      <c r="H727" t="s">
        <v>2668</v>
      </c>
      <c r="I727" t="s">
        <v>2671</v>
      </c>
      <c r="J727">
        <v>13.31</v>
      </c>
      <c r="K727" t="s">
        <v>1457</v>
      </c>
      <c r="L727">
        <v>27.2</v>
      </c>
      <c r="M727" t="s">
        <v>1458</v>
      </c>
      <c r="N727" t="s">
        <v>2672</v>
      </c>
      <c r="O727" t="s">
        <v>789</v>
      </c>
      <c r="P727" t="s">
        <v>1468</v>
      </c>
      <c r="R727">
        <v>0.0076</v>
      </c>
      <c r="S727" t="s">
        <v>1464</v>
      </c>
      <c r="U727">
        <v>0.21</v>
      </c>
      <c r="V727" t="s">
        <v>1503</v>
      </c>
      <c r="AA727" t="s">
        <v>1465</v>
      </c>
    </row>
    <row r="728" spans="1:27" ht="14.25">
      <c r="A728" s="1" t="s">
        <v>2666</v>
      </c>
      <c r="B728" t="s">
        <v>2667</v>
      </c>
      <c r="C728" t="s">
        <v>2667</v>
      </c>
      <c r="D728" t="s">
        <v>1229</v>
      </c>
      <c r="E728" t="s">
        <v>1230</v>
      </c>
      <c r="F728" s="2">
        <v>39311</v>
      </c>
      <c r="G728" s="10">
        <f t="shared" si="11"/>
        <v>2007</v>
      </c>
      <c r="H728" t="s">
        <v>2668</v>
      </c>
      <c r="I728" t="s">
        <v>2673</v>
      </c>
      <c r="J728">
        <v>13.31</v>
      </c>
      <c r="K728" t="s">
        <v>1457</v>
      </c>
      <c r="L728">
        <v>33.4</v>
      </c>
      <c r="M728" t="s">
        <v>2674</v>
      </c>
      <c r="N728" t="s">
        <v>2675</v>
      </c>
      <c r="O728" t="s">
        <v>789</v>
      </c>
      <c r="P728" t="s">
        <v>1468</v>
      </c>
      <c r="R728">
        <v>0.0076</v>
      </c>
      <c r="S728" t="s">
        <v>1464</v>
      </c>
      <c r="U728">
        <v>6.25</v>
      </c>
      <c r="V728" t="s">
        <v>1503</v>
      </c>
      <c r="AA728" t="s">
        <v>1465</v>
      </c>
    </row>
    <row r="729" spans="1:27" ht="14.25">
      <c r="A729" s="1" t="s">
        <v>2666</v>
      </c>
      <c r="B729" t="s">
        <v>2667</v>
      </c>
      <c r="C729" t="s">
        <v>2667</v>
      </c>
      <c r="D729" t="s">
        <v>1229</v>
      </c>
      <c r="E729" t="s">
        <v>1230</v>
      </c>
      <c r="F729" s="2">
        <v>39311</v>
      </c>
      <c r="G729" s="10">
        <f t="shared" si="11"/>
        <v>2007</v>
      </c>
      <c r="H729" t="s">
        <v>2668</v>
      </c>
      <c r="I729" t="s">
        <v>2676</v>
      </c>
      <c r="J729">
        <v>13.31</v>
      </c>
      <c r="K729" t="s">
        <v>1457</v>
      </c>
      <c r="L729">
        <v>64.9</v>
      </c>
      <c r="M729" t="s">
        <v>2677</v>
      </c>
      <c r="N729" t="s">
        <v>2678</v>
      </c>
      <c r="O729" t="s">
        <v>789</v>
      </c>
      <c r="P729" t="s">
        <v>1468</v>
      </c>
      <c r="R729">
        <v>0.0076</v>
      </c>
      <c r="S729" t="s">
        <v>1464</v>
      </c>
      <c r="U729">
        <v>0.5</v>
      </c>
      <c r="V729" t="s">
        <v>1503</v>
      </c>
      <c r="AA729" t="s">
        <v>1465</v>
      </c>
    </row>
    <row r="730" spans="1:27" ht="14.25">
      <c r="A730" s="1" t="s">
        <v>1770</v>
      </c>
      <c r="B730" t="s">
        <v>1771</v>
      </c>
      <c r="D730" t="s">
        <v>600</v>
      </c>
      <c r="E730" t="s">
        <v>601</v>
      </c>
      <c r="F730" s="2">
        <v>39356</v>
      </c>
      <c r="G730" s="10">
        <f t="shared" si="11"/>
        <v>2007</v>
      </c>
      <c r="H730" t="s">
        <v>1772</v>
      </c>
      <c r="I730" t="s">
        <v>1773</v>
      </c>
      <c r="J730">
        <v>13.31</v>
      </c>
      <c r="O730" t="s">
        <v>789</v>
      </c>
      <c r="P730" t="s">
        <v>1468</v>
      </c>
      <c r="AA730" t="s">
        <v>3243</v>
      </c>
    </row>
    <row r="731" spans="1:27" ht="14.25">
      <c r="A731" s="1" t="s">
        <v>868</v>
      </c>
      <c r="B731" t="s">
        <v>869</v>
      </c>
      <c r="C731" t="s">
        <v>870</v>
      </c>
      <c r="D731" t="s">
        <v>871</v>
      </c>
      <c r="E731" t="s">
        <v>872</v>
      </c>
      <c r="F731" s="2">
        <v>35444</v>
      </c>
      <c r="G731" s="10">
        <f t="shared" si="11"/>
        <v>1997</v>
      </c>
      <c r="H731" t="s">
        <v>873</v>
      </c>
      <c r="I731" t="s">
        <v>1774</v>
      </c>
      <c r="J731">
        <v>13.31</v>
      </c>
      <c r="K731" t="s">
        <v>1457</v>
      </c>
      <c r="L731">
        <v>99.5</v>
      </c>
      <c r="M731" t="s">
        <v>1458</v>
      </c>
      <c r="O731" t="s">
        <v>1138</v>
      </c>
      <c r="P731" t="s">
        <v>1468</v>
      </c>
      <c r="Q731" t="s">
        <v>878</v>
      </c>
      <c r="R731">
        <v>0.1</v>
      </c>
      <c r="S731" t="s">
        <v>1503</v>
      </c>
      <c r="X731">
        <v>0.001</v>
      </c>
      <c r="Y731" t="s">
        <v>1464</v>
      </c>
      <c r="AA731" t="s">
        <v>1465</v>
      </c>
    </row>
    <row r="732" spans="1:27" ht="14.25">
      <c r="A732" s="1" t="s">
        <v>1776</v>
      </c>
      <c r="B732" t="s">
        <v>551</v>
      </c>
      <c r="C732" t="s">
        <v>551</v>
      </c>
      <c r="D732" t="s">
        <v>808</v>
      </c>
      <c r="E732" t="s">
        <v>1320</v>
      </c>
      <c r="F732" s="2">
        <v>35489</v>
      </c>
      <c r="G732" s="10">
        <f t="shared" si="11"/>
        <v>1997</v>
      </c>
      <c r="I732" t="s">
        <v>1777</v>
      </c>
      <c r="J732">
        <v>13.31</v>
      </c>
      <c r="K732" t="s">
        <v>1457</v>
      </c>
      <c r="L732">
        <v>50</v>
      </c>
      <c r="M732" t="s">
        <v>1458</v>
      </c>
      <c r="N732" t="s">
        <v>1778</v>
      </c>
      <c r="O732" t="s">
        <v>1138</v>
      </c>
      <c r="P732" t="s">
        <v>1461</v>
      </c>
      <c r="Q732" t="s">
        <v>2513</v>
      </c>
      <c r="R732">
        <v>0.0007</v>
      </c>
      <c r="S732" t="s">
        <v>1464</v>
      </c>
      <c r="U732">
        <v>0</v>
      </c>
      <c r="X732">
        <v>0.0007</v>
      </c>
      <c r="Y732" t="s">
        <v>1464</v>
      </c>
      <c r="AA732" t="s">
        <v>1465</v>
      </c>
    </row>
    <row r="733" spans="1:27" ht="14.25">
      <c r="A733" s="1" t="s">
        <v>1776</v>
      </c>
      <c r="B733" t="s">
        <v>551</v>
      </c>
      <c r="C733" t="s">
        <v>551</v>
      </c>
      <c r="D733" t="s">
        <v>808</v>
      </c>
      <c r="E733" t="s">
        <v>1320</v>
      </c>
      <c r="F733" s="2">
        <v>35489</v>
      </c>
      <c r="G733" s="10">
        <f t="shared" si="11"/>
        <v>1997</v>
      </c>
      <c r="I733" t="s">
        <v>1779</v>
      </c>
      <c r="J733">
        <v>13.31</v>
      </c>
      <c r="K733" t="s">
        <v>1457</v>
      </c>
      <c r="L733">
        <v>21</v>
      </c>
      <c r="M733" t="s">
        <v>1458</v>
      </c>
      <c r="N733" t="s">
        <v>1780</v>
      </c>
      <c r="O733" t="s">
        <v>1138</v>
      </c>
      <c r="P733" t="s">
        <v>1461</v>
      </c>
      <c r="Q733" t="s">
        <v>2513</v>
      </c>
      <c r="R733">
        <v>0.0007</v>
      </c>
      <c r="S733" t="s">
        <v>1464</v>
      </c>
      <c r="U733">
        <v>0</v>
      </c>
      <c r="X733">
        <v>0.0007</v>
      </c>
      <c r="Y733" t="s">
        <v>1464</v>
      </c>
      <c r="AA733" t="s">
        <v>1465</v>
      </c>
    </row>
    <row r="734" spans="1:27" ht="14.25">
      <c r="A734" s="1" t="s">
        <v>1776</v>
      </c>
      <c r="B734" t="s">
        <v>551</v>
      </c>
      <c r="C734" t="s">
        <v>551</v>
      </c>
      <c r="D734" t="s">
        <v>808</v>
      </c>
      <c r="E734" t="s">
        <v>1320</v>
      </c>
      <c r="F734" s="2">
        <v>35489</v>
      </c>
      <c r="G734" s="10">
        <f t="shared" si="11"/>
        <v>1997</v>
      </c>
      <c r="I734" t="s">
        <v>1781</v>
      </c>
      <c r="J734">
        <v>13.31</v>
      </c>
      <c r="K734" t="s">
        <v>1457</v>
      </c>
      <c r="L734">
        <v>58.4</v>
      </c>
      <c r="M734" t="s">
        <v>1458</v>
      </c>
      <c r="N734" t="s">
        <v>1782</v>
      </c>
      <c r="O734" t="s">
        <v>1138</v>
      </c>
      <c r="P734" t="s">
        <v>1461</v>
      </c>
      <c r="Q734" t="s">
        <v>2513</v>
      </c>
      <c r="R734">
        <v>0.0007</v>
      </c>
      <c r="S734" t="s">
        <v>1464</v>
      </c>
      <c r="U734">
        <v>0</v>
      </c>
      <c r="X734">
        <v>0.0007</v>
      </c>
      <c r="Y734" t="s">
        <v>1464</v>
      </c>
      <c r="AA734" t="s">
        <v>1465</v>
      </c>
    </row>
    <row r="735" spans="1:27" ht="14.25">
      <c r="A735" s="1" t="s">
        <v>1787</v>
      </c>
      <c r="B735" t="s">
        <v>1788</v>
      </c>
      <c r="C735" t="s">
        <v>1788</v>
      </c>
      <c r="D735" t="s">
        <v>713</v>
      </c>
      <c r="E735" t="s">
        <v>714</v>
      </c>
      <c r="F735" s="2">
        <v>35570</v>
      </c>
      <c r="G735" s="10">
        <f t="shared" si="11"/>
        <v>1997</v>
      </c>
      <c r="H735" t="s">
        <v>1789</v>
      </c>
      <c r="I735" t="s">
        <v>1790</v>
      </c>
      <c r="J735">
        <v>13.31</v>
      </c>
      <c r="K735" t="s">
        <v>993</v>
      </c>
      <c r="L735">
        <v>0.3</v>
      </c>
      <c r="M735" t="s">
        <v>1458</v>
      </c>
      <c r="N735" t="s">
        <v>1791</v>
      </c>
      <c r="O735" t="s">
        <v>1138</v>
      </c>
      <c r="P735" t="s">
        <v>1461</v>
      </c>
      <c r="Q735" t="s">
        <v>3244</v>
      </c>
      <c r="R735">
        <v>1.26</v>
      </c>
      <c r="S735" t="s">
        <v>1463</v>
      </c>
      <c r="U735">
        <v>2.5</v>
      </c>
      <c r="V735" t="s">
        <v>1464</v>
      </c>
      <c r="X735">
        <v>2.5</v>
      </c>
      <c r="Y735" t="s">
        <v>1464</v>
      </c>
      <c r="AA735" t="s">
        <v>1465</v>
      </c>
    </row>
    <row r="736" spans="1:27" ht="14.25">
      <c r="A736" s="1" t="s">
        <v>1787</v>
      </c>
      <c r="B736" t="s">
        <v>1788</v>
      </c>
      <c r="C736" t="s">
        <v>1788</v>
      </c>
      <c r="D736" t="s">
        <v>713</v>
      </c>
      <c r="E736" t="s">
        <v>714</v>
      </c>
      <c r="F736" s="2">
        <v>35570</v>
      </c>
      <c r="G736" s="10">
        <f t="shared" si="11"/>
        <v>1997</v>
      </c>
      <c r="H736" t="s">
        <v>1789</v>
      </c>
      <c r="I736" t="s">
        <v>1800</v>
      </c>
      <c r="J736">
        <v>13.31</v>
      </c>
      <c r="K736" t="s">
        <v>1457</v>
      </c>
      <c r="L736">
        <v>2.3</v>
      </c>
      <c r="M736" t="s">
        <v>1458</v>
      </c>
      <c r="N736" t="s">
        <v>1801</v>
      </c>
      <c r="O736" t="s">
        <v>1138</v>
      </c>
      <c r="P736" t="s">
        <v>1468</v>
      </c>
      <c r="Q736" t="s">
        <v>3245</v>
      </c>
      <c r="R736">
        <v>9.46</v>
      </c>
      <c r="S736" t="s">
        <v>1463</v>
      </c>
      <c r="X736">
        <v>0.9</v>
      </c>
      <c r="Y736" t="s">
        <v>1464</v>
      </c>
      <c r="AA736" t="s">
        <v>1465</v>
      </c>
    </row>
    <row r="737" spans="1:27" ht="14.25">
      <c r="A737" s="1" t="s">
        <v>1787</v>
      </c>
      <c r="B737" t="s">
        <v>1788</v>
      </c>
      <c r="C737" t="s">
        <v>1788</v>
      </c>
      <c r="D737" t="s">
        <v>713</v>
      </c>
      <c r="E737" t="s">
        <v>714</v>
      </c>
      <c r="F737" s="2">
        <v>35570</v>
      </c>
      <c r="G737" s="10">
        <f t="shared" si="11"/>
        <v>1997</v>
      </c>
      <c r="H737" t="s">
        <v>1789</v>
      </c>
      <c r="I737" t="s">
        <v>1803</v>
      </c>
      <c r="J737">
        <v>13.31</v>
      </c>
      <c r="N737" t="s">
        <v>1804</v>
      </c>
      <c r="O737" t="s">
        <v>1138</v>
      </c>
      <c r="P737" t="s">
        <v>1468</v>
      </c>
      <c r="R737">
        <v>0.04</v>
      </c>
      <c r="S737" t="s">
        <v>1463</v>
      </c>
      <c r="X737">
        <v>0.0006</v>
      </c>
      <c r="Y737" t="s">
        <v>1464</v>
      </c>
      <c r="AA737" t="s">
        <v>1465</v>
      </c>
    </row>
    <row r="738" spans="1:27" ht="14.25">
      <c r="A738" s="1" t="s">
        <v>957</v>
      </c>
      <c r="B738" t="s">
        <v>958</v>
      </c>
      <c r="C738" t="s">
        <v>958</v>
      </c>
      <c r="D738" t="s">
        <v>959</v>
      </c>
      <c r="E738" t="s">
        <v>960</v>
      </c>
      <c r="F738" s="2">
        <v>35579</v>
      </c>
      <c r="G738" s="10">
        <f t="shared" si="11"/>
        <v>1997</v>
      </c>
      <c r="H738" t="s">
        <v>961</v>
      </c>
      <c r="I738" t="s">
        <v>2752</v>
      </c>
      <c r="J738">
        <v>13.31</v>
      </c>
      <c r="K738" t="s">
        <v>1457</v>
      </c>
      <c r="L738">
        <v>96</v>
      </c>
      <c r="M738" t="s">
        <v>1458</v>
      </c>
      <c r="N738" t="s">
        <v>2753</v>
      </c>
      <c r="O738" t="s">
        <v>1138</v>
      </c>
      <c r="P738" t="s">
        <v>1461</v>
      </c>
      <c r="Q738" t="s">
        <v>1139</v>
      </c>
      <c r="R738">
        <v>0.3</v>
      </c>
      <c r="S738" t="s">
        <v>1464</v>
      </c>
      <c r="U738">
        <v>40</v>
      </c>
      <c r="V738" t="s">
        <v>1463</v>
      </c>
      <c r="X738">
        <v>0.3</v>
      </c>
      <c r="Y738" t="s">
        <v>1464</v>
      </c>
      <c r="AA738" t="s">
        <v>1465</v>
      </c>
    </row>
    <row r="739" spans="1:27" ht="14.25">
      <c r="A739" s="1" t="s">
        <v>2754</v>
      </c>
      <c r="B739" t="s">
        <v>2755</v>
      </c>
      <c r="C739" t="s">
        <v>2756</v>
      </c>
      <c r="D739" t="s">
        <v>1229</v>
      </c>
      <c r="E739" t="s">
        <v>1230</v>
      </c>
      <c r="F739" s="2">
        <v>35600</v>
      </c>
      <c r="G739" s="10">
        <f t="shared" si="11"/>
        <v>1997</v>
      </c>
      <c r="I739" t="s">
        <v>2757</v>
      </c>
      <c r="J739">
        <v>13.31</v>
      </c>
      <c r="K739" t="s">
        <v>1457</v>
      </c>
      <c r="L739">
        <v>13.4</v>
      </c>
      <c r="M739" t="s">
        <v>1458</v>
      </c>
      <c r="O739" t="s">
        <v>1138</v>
      </c>
      <c r="P739" t="s">
        <v>1461</v>
      </c>
      <c r="Q739" t="s">
        <v>2513</v>
      </c>
      <c r="R739">
        <v>0.016</v>
      </c>
      <c r="S739" t="s">
        <v>1503</v>
      </c>
      <c r="X739">
        <v>0.0012</v>
      </c>
      <c r="Y739" t="s">
        <v>1464</v>
      </c>
      <c r="AA739" t="s">
        <v>1465</v>
      </c>
    </row>
    <row r="740" spans="1:27" ht="14.25">
      <c r="A740" s="1" t="s">
        <v>2759</v>
      </c>
      <c r="B740" t="s">
        <v>2755</v>
      </c>
      <c r="C740" t="s">
        <v>2756</v>
      </c>
      <c r="D740" t="s">
        <v>1229</v>
      </c>
      <c r="E740" t="s">
        <v>1230</v>
      </c>
      <c r="F740" s="2">
        <v>35600</v>
      </c>
      <c r="G740" s="10">
        <f t="shared" si="11"/>
        <v>1997</v>
      </c>
      <c r="I740" t="s">
        <v>2757</v>
      </c>
      <c r="J740">
        <v>13.31</v>
      </c>
      <c r="K740" t="s">
        <v>1457</v>
      </c>
      <c r="L740">
        <v>11.7</v>
      </c>
      <c r="M740" t="s">
        <v>1458</v>
      </c>
      <c r="O740" t="s">
        <v>1138</v>
      </c>
      <c r="P740" t="s">
        <v>1461</v>
      </c>
      <c r="Q740" t="s">
        <v>2513</v>
      </c>
      <c r="R740">
        <v>0.014</v>
      </c>
      <c r="S740" t="s">
        <v>1503</v>
      </c>
      <c r="X740">
        <v>0.0012</v>
      </c>
      <c r="Y740" t="s">
        <v>1464</v>
      </c>
      <c r="AA740" t="s">
        <v>1465</v>
      </c>
    </row>
    <row r="741" spans="1:27" ht="14.25">
      <c r="A741" s="1" t="s">
        <v>1807</v>
      </c>
      <c r="B741" t="s">
        <v>1808</v>
      </c>
      <c r="C741" t="s">
        <v>1808</v>
      </c>
      <c r="D741" t="s">
        <v>769</v>
      </c>
      <c r="E741" t="s">
        <v>770</v>
      </c>
      <c r="F741" s="2">
        <v>35605</v>
      </c>
      <c r="G741" s="10">
        <f t="shared" si="11"/>
        <v>1997</v>
      </c>
      <c r="H741" t="s">
        <v>1809</v>
      </c>
      <c r="I741" t="s">
        <v>1810</v>
      </c>
      <c r="J741">
        <v>13.31</v>
      </c>
      <c r="K741" t="s">
        <v>1457</v>
      </c>
      <c r="L741">
        <v>93</v>
      </c>
      <c r="M741" t="s">
        <v>1458</v>
      </c>
      <c r="N741" t="s">
        <v>1811</v>
      </c>
      <c r="O741" t="s">
        <v>1138</v>
      </c>
      <c r="P741" t="s">
        <v>1468</v>
      </c>
      <c r="Q741" t="s">
        <v>3246</v>
      </c>
      <c r="R741">
        <v>0.99</v>
      </c>
      <c r="S741" t="s">
        <v>1503</v>
      </c>
      <c r="X741">
        <v>0.011</v>
      </c>
      <c r="Y741" t="s">
        <v>1464</v>
      </c>
      <c r="AA741" t="s">
        <v>1465</v>
      </c>
    </row>
    <row r="742" spans="1:27" ht="14.25">
      <c r="A742" s="1" t="s">
        <v>2769</v>
      </c>
      <c r="B742" t="s">
        <v>2770</v>
      </c>
      <c r="C742" t="s">
        <v>2771</v>
      </c>
      <c r="D742" t="s">
        <v>926</v>
      </c>
      <c r="E742" t="s">
        <v>927</v>
      </c>
      <c r="F742" s="2">
        <v>35839</v>
      </c>
      <c r="G742" s="10">
        <f t="shared" si="11"/>
        <v>1998</v>
      </c>
      <c r="I742" t="s">
        <v>2772</v>
      </c>
      <c r="J742">
        <v>13.31</v>
      </c>
      <c r="K742" t="s">
        <v>1457</v>
      </c>
      <c r="L742">
        <v>8</v>
      </c>
      <c r="M742" t="s">
        <v>1458</v>
      </c>
      <c r="N742" t="s">
        <v>2773</v>
      </c>
      <c r="O742" t="s">
        <v>1138</v>
      </c>
      <c r="P742" t="s">
        <v>1461</v>
      </c>
      <c r="Q742" t="s">
        <v>3247</v>
      </c>
      <c r="T742" t="s">
        <v>1693</v>
      </c>
      <c r="AA742" t="s">
        <v>3248</v>
      </c>
    </row>
    <row r="743" spans="1:27" ht="14.25">
      <c r="A743" s="1" t="s">
        <v>1858</v>
      </c>
      <c r="B743" t="s">
        <v>1859</v>
      </c>
      <c r="C743" t="s">
        <v>1860</v>
      </c>
      <c r="D743" t="s">
        <v>1497</v>
      </c>
      <c r="E743" t="s">
        <v>1498</v>
      </c>
      <c r="F743" s="2">
        <v>36081</v>
      </c>
      <c r="G743" s="10">
        <f t="shared" si="11"/>
        <v>1998</v>
      </c>
      <c r="H743" t="s">
        <v>1861</v>
      </c>
      <c r="I743" t="s">
        <v>1862</v>
      </c>
      <c r="J743">
        <v>13.31</v>
      </c>
      <c r="K743" t="s">
        <v>1717</v>
      </c>
      <c r="L743">
        <v>32.2</v>
      </c>
      <c r="M743" t="s">
        <v>1458</v>
      </c>
      <c r="O743" t="s">
        <v>1138</v>
      </c>
      <c r="P743" t="s">
        <v>1461</v>
      </c>
      <c r="Q743" t="s">
        <v>3189</v>
      </c>
      <c r="R743">
        <v>0.01</v>
      </c>
      <c r="S743" t="s">
        <v>1503</v>
      </c>
      <c r="U743">
        <v>0.04</v>
      </c>
      <c r="V743" t="s">
        <v>1463</v>
      </c>
      <c r="X743">
        <v>0.0003</v>
      </c>
      <c r="Y743" t="s">
        <v>1464</v>
      </c>
      <c r="Z743" t="s">
        <v>566</v>
      </c>
      <c r="AA743" t="s">
        <v>3190</v>
      </c>
    </row>
    <row r="744" spans="1:27" ht="14.25">
      <c r="A744" s="1" t="s">
        <v>1582</v>
      </c>
      <c r="B744" t="s">
        <v>1583</v>
      </c>
      <c r="C744" t="s">
        <v>1584</v>
      </c>
      <c r="D744" t="s">
        <v>926</v>
      </c>
      <c r="E744" t="s">
        <v>927</v>
      </c>
      <c r="F744" s="2">
        <v>36196</v>
      </c>
      <c r="G744" s="10">
        <f t="shared" si="11"/>
        <v>1999</v>
      </c>
      <c r="H744" t="s">
        <v>1585</v>
      </c>
      <c r="I744" t="s">
        <v>2796</v>
      </c>
      <c r="J744">
        <v>13.31</v>
      </c>
      <c r="K744" t="s">
        <v>1457</v>
      </c>
      <c r="L744">
        <v>52.8</v>
      </c>
      <c r="M744" t="s">
        <v>1458</v>
      </c>
      <c r="N744" t="s">
        <v>2797</v>
      </c>
      <c r="O744" t="s">
        <v>1138</v>
      </c>
      <c r="P744" t="s">
        <v>1461</v>
      </c>
      <c r="Q744" t="s">
        <v>3249</v>
      </c>
      <c r="R744">
        <v>500</v>
      </c>
      <c r="S744" t="s">
        <v>1141</v>
      </c>
      <c r="T744" t="s">
        <v>3084</v>
      </c>
      <c r="X744">
        <v>2.55</v>
      </c>
      <c r="Y744" t="s">
        <v>1464</v>
      </c>
      <c r="Z744" t="s">
        <v>1151</v>
      </c>
      <c r="AA744" t="s">
        <v>1465</v>
      </c>
    </row>
    <row r="745" spans="1:27" ht="14.25">
      <c r="A745" s="1" t="s">
        <v>1582</v>
      </c>
      <c r="B745" t="s">
        <v>1583</v>
      </c>
      <c r="C745" t="s">
        <v>1584</v>
      </c>
      <c r="D745" t="s">
        <v>926</v>
      </c>
      <c r="E745" t="s">
        <v>927</v>
      </c>
      <c r="F745" s="2">
        <v>36196</v>
      </c>
      <c r="G745" s="10">
        <f t="shared" si="11"/>
        <v>1999</v>
      </c>
      <c r="H745" t="s">
        <v>1585</v>
      </c>
      <c r="I745" t="s">
        <v>3087</v>
      </c>
      <c r="J745">
        <v>13.31</v>
      </c>
      <c r="K745" t="s">
        <v>1457</v>
      </c>
      <c r="L745">
        <v>5</v>
      </c>
      <c r="M745" t="s">
        <v>1458</v>
      </c>
      <c r="N745" t="s">
        <v>3088</v>
      </c>
      <c r="O745" t="s">
        <v>1138</v>
      </c>
      <c r="P745" t="s">
        <v>1461</v>
      </c>
      <c r="Q745" t="s">
        <v>3249</v>
      </c>
      <c r="R745">
        <v>500</v>
      </c>
      <c r="S745" t="s">
        <v>1141</v>
      </c>
      <c r="T745" t="s">
        <v>3250</v>
      </c>
      <c r="X745">
        <v>2.55</v>
      </c>
      <c r="Y745" t="s">
        <v>1464</v>
      </c>
      <c r="Z745" t="s">
        <v>1151</v>
      </c>
      <c r="AA745" t="s">
        <v>3251</v>
      </c>
    </row>
    <row r="746" spans="1:27" ht="14.25">
      <c r="A746" s="1" t="s">
        <v>1582</v>
      </c>
      <c r="B746" t="s">
        <v>1583</v>
      </c>
      <c r="C746" t="s">
        <v>1584</v>
      </c>
      <c r="D746" t="s">
        <v>926</v>
      </c>
      <c r="E746" t="s">
        <v>927</v>
      </c>
      <c r="F746" s="2">
        <v>36196</v>
      </c>
      <c r="G746" s="10">
        <f t="shared" si="11"/>
        <v>1999</v>
      </c>
      <c r="H746" t="s">
        <v>1585</v>
      </c>
      <c r="I746" t="s">
        <v>3091</v>
      </c>
      <c r="J746">
        <v>13.31</v>
      </c>
      <c r="K746" t="s">
        <v>1457</v>
      </c>
      <c r="L746">
        <v>1.05</v>
      </c>
      <c r="M746" t="s">
        <v>1458</v>
      </c>
      <c r="N746" t="s">
        <v>3092</v>
      </c>
      <c r="O746" t="s">
        <v>1138</v>
      </c>
      <c r="P746" t="s">
        <v>1461</v>
      </c>
      <c r="Q746" t="s">
        <v>3249</v>
      </c>
      <c r="R746">
        <v>500</v>
      </c>
      <c r="S746" t="s">
        <v>1141</v>
      </c>
      <c r="T746" t="s">
        <v>1592</v>
      </c>
      <c r="X746">
        <v>2.55</v>
      </c>
      <c r="Y746" t="s">
        <v>1464</v>
      </c>
      <c r="Z746" t="s">
        <v>1143</v>
      </c>
      <c r="AA746" t="s">
        <v>3252</v>
      </c>
    </row>
    <row r="747" spans="1:27" ht="14.25">
      <c r="A747" s="1" t="s">
        <v>1582</v>
      </c>
      <c r="B747" t="s">
        <v>1583</v>
      </c>
      <c r="C747" t="s">
        <v>1584</v>
      </c>
      <c r="D747" t="s">
        <v>926</v>
      </c>
      <c r="E747" t="s">
        <v>927</v>
      </c>
      <c r="F747" s="2">
        <v>36196</v>
      </c>
      <c r="G747" s="10">
        <f t="shared" si="11"/>
        <v>1999</v>
      </c>
      <c r="H747" t="s">
        <v>1585</v>
      </c>
      <c r="I747" t="s">
        <v>3095</v>
      </c>
      <c r="J747">
        <v>13.31</v>
      </c>
      <c r="K747" t="s">
        <v>1457</v>
      </c>
      <c r="L747">
        <v>0.5</v>
      </c>
      <c r="M747" t="s">
        <v>1458</v>
      </c>
      <c r="N747" t="s">
        <v>3096</v>
      </c>
      <c r="O747" t="s">
        <v>1138</v>
      </c>
      <c r="P747" t="s">
        <v>1461</v>
      </c>
      <c r="Q747" t="s">
        <v>3249</v>
      </c>
      <c r="R747">
        <v>500</v>
      </c>
      <c r="S747" t="s">
        <v>1141</v>
      </c>
      <c r="X747">
        <v>2.55</v>
      </c>
      <c r="Y747" t="s">
        <v>1464</v>
      </c>
      <c r="Z747" t="s">
        <v>1143</v>
      </c>
      <c r="AA747" t="s">
        <v>3252</v>
      </c>
    </row>
    <row r="748" spans="1:27" ht="14.25">
      <c r="A748" s="1" t="s">
        <v>1582</v>
      </c>
      <c r="B748" t="s">
        <v>1583</v>
      </c>
      <c r="C748" t="s">
        <v>1584</v>
      </c>
      <c r="D748" t="s">
        <v>926</v>
      </c>
      <c r="E748" t="s">
        <v>927</v>
      </c>
      <c r="F748" s="2">
        <v>36196</v>
      </c>
      <c r="G748" s="10">
        <f t="shared" si="11"/>
        <v>1999</v>
      </c>
      <c r="H748" t="s">
        <v>1585</v>
      </c>
      <c r="I748" t="s">
        <v>3099</v>
      </c>
      <c r="J748">
        <v>13.31</v>
      </c>
      <c r="K748" t="s">
        <v>1457</v>
      </c>
      <c r="L748">
        <v>0.63</v>
      </c>
      <c r="M748" t="s">
        <v>1458</v>
      </c>
      <c r="N748" t="s">
        <v>3096</v>
      </c>
      <c r="O748" t="s">
        <v>1138</v>
      </c>
      <c r="P748" t="s">
        <v>1461</v>
      </c>
      <c r="Q748" t="s">
        <v>3249</v>
      </c>
      <c r="R748">
        <v>500</v>
      </c>
      <c r="S748" t="s">
        <v>1141</v>
      </c>
      <c r="T748" t="s">
        <v>3250</v>
      </c>
      <c r="X748">
        <v>2.55</v>
      </c>
      <c r="Y748" t="s">
        <v>1464</v>
      </c>
      <c r="Z748" t="s">
        <v>1143</v>
      </c>
      <c r="AA748" t="s">
        <v>3253</v>
      </c>
    </row>
    <row r="749" spans="1:27" ht="14.25">
      <c r="A749" s="1" t="s">
        <v>1582</v>
      </c>
      <c r="B749" t="s">
        <v>1583</v>
      </c>
      <c r="C749" t="s">
        <v>1584</v>
      </c>
      <c r="D749" t="s">
        <v>926</v>
      </c>
      <c r="E749" t="s">
        <v>927</v>
      </c>
      <c r="F749" s="2">
        <v>36196</v>
      </c>
      <c r="G749" s="10">
        <f t="shared" si="11"/>
        <v>1999</v>
      </c>
      <c r="H749" t="s">
        <v>1585</v>
      </c>
      <c r="I749" t="s">
        <v>3101</v>
      </c>
      <c r="J749">
        <v>13.31</v>
      </c>
      <c r="K749" t="s">
        <v>1457</v>
      </c>
      <c r="L749">
        <v>1.06</v>
      </c>
      <c r="M749" t="s">
        <v>1458</v>
      </c>
      <c r="N749" t="s">
        <v>3096</v>
      </c>
      <c r="O749" t="s">
        <v>1138</v>
      </c>
      <c r="P749" t="s">
        <v>1461</v>
      </c>
      <c r="Q749" t="s">
        <v>3254</v>
      </c>
      <c r="R749">
        <v>500</v>
      </c>
      <c r="S749" t="s">
        <v>1141</v>
      </c>
      <c r="T749" t="s">
        <v>1592</v>
      </c>
      <c r="X749">
        <v>2.55</v>
      </c>
      <c r="Y749" t="s">
        <v>1464</v>
      </c>
      <c r="Z749" t="s">
        <v>1143</v>
      </c>
      <c r="AA749" t="s">
        <v>3252</v>
      </c>
    </row>
    <row r="750" spans="1:27" ht="14.25">
      <c r="A750" s="1" t="s">
        <v>1582</v>
      </c>
      <c r="B750" t="s">
        <v>1583</v>
      </c>
      <c r="C750" t="s">
        <v>1584</v>
      </c>
      <c r="D750" t="s">
        <v>926</v>
      </c>
      <c r="E750" t="s">
        <v>927</v>
      </c>
      <c r="F750" s="2">
        <v>36196</v>
      </c>
      <c r="G750" s="10">
        <f t="shared" si="11"/>
        <v>1999</v>
      </c>
      <c r="H750" t="s">
        <v>1585</v>
      </c>
      <c r="I750" t="s">
        <v>3103</v>
      </c>
      <c r="J750">
        <v>13.31</v>
      </c>
      <c r="K750" t="s">
        <v>1457</v>
      </c>
      <c r="L750">
        <v>6.3</v>
      </c>
      <c r="M750" t="s">
        <v>1458</v>
      </c>
      <c r="N750" t="s">
        <v>3104</v>
      </c>
      <c r="O750" t="s">
        <v>1138</v>
      </c>
      <c r="P750" t="s">
        <v>1461</v>
      </c>
      <c r="Q750" t="s">
        <v>3255</v>
      </c>
      <c r="R750">
        <v>500</v>
      </c>
      <c r="S750" t="s">
        <v>1141</v>
      </c>
      <c r="T750" t="s">
        <v>1588</v>
      </c>
      <c r="X750">
        <v>2.55</v>
      </c>
      <c r="Y750" t="s">
        <v>1464</v>
      </c>
      <c r="Z750" t="s">
        <v>1143</v>
      </c>
      <c r="AA750" t="s">
        <v>3256</v>
      </c>
    </row>
    <row r="751" spans="1:27" ht="14.25">
      <c r="A751" s="1" t="s">
        <v>1582</v>
      </c>
      <c r="B751" t="s">
        <v>1583</v>
      </c>
      <c r="C751" t="s">
        <v>1584</v>
      </c>
      <c r="D751" t="s">
        <v>926</v>
      </c>
      <c r="E751" t="s">
        <v>927</v>
      </c>
      <c r="F751" s="2">
        <v>36196</v>
      </c>
      <c r="G751" s="10">
        <f t="shared" si="11"/>
        <v>1999</v>
      </c>
      <c r="H751" t="s">
        <v>1585</v>
      </c>
      <c r="I751" t="s">
        <v>3107</v>
      </c>
      <c r="J751">
        <v>13.31</v>
      </c>
      <c r="K751" t="s">
        <v>1457</v>
      </c>
      <c r="L751">
        <v>3.5</v>
      </c>
      <c r="M751" t="s">
        <v>1458</v>
      </c>
      <c r="N751" t="s">
        <v>3108</v>
      </c>
      <c r="O751" t="s">
        <v>1138</v>
      </c>
      <c r="P751" t="s">
        <v>1461</v>
      </c>
      <c r="Q751" t="s">
        <v>3249</v>
      </c>
      <c r="R751">
        <v>500</v>
      </c>
      <c r="S751" t="s">
        <v>1141</v>
      </c>
      <c r="T751" t="s">
        <v>1588</v>
      </c>
      <c r="X751">
        <v>2.55</v>
      </c>
      <c r="Y751" t="s">
        <v>1464</v>
      </c>
      <c r="Z751" t="s">
        <v>1143</v>
      </c>
      <c r="AA751" t="s">
        <v>3257</v>
      </c>
    </row>
    <row r="752" spans="1:27" ht="14.25">
      <c r="A752" s="1" t="s">
        <v>1582</v>
      </c>
      <c r="B752" t="s">
        <v>1583</v>
      </c>
      <c r="C752" t="s">
        <v>1584</v>
      </c>
      <c r="D752" t="s">
        <v>926</v>
      </c>
      <c r="E752" t="s">
        <v>927</v>
      </c>
      <c r="F752" s="2">
        <v>36196</v>
      </c>
      <c r="G752" s="10">
        <f t="shared" si="11"/>
        <v>1999</v>
      </c>
      <c r="H752" t="s">
        <v>1585</v>
      </c>
      <c r="I752" t="s">
        <v>3110</v>
      </c>
      <c r="J752">
        <v>13.31</v>
      </c>
      <c r="K752" t="s">
        <v>1457</v>
      </c>
      <c r="L752">
        <v>4.2</v>
      </c>
      <c r="M752" t="s">
        <v>1458</v>
      </c>
      <c r="N752" t="s">
        <v>3111</v>
      </c>
      <c r="O752" t="s">
        <v>1138</v>
      </c>
      <c r="P752" t="s">
        <v>1461</v>
      </c>
      <c r="Q752" t="s">
        <v>3249</v>
      </c>
      <c r="R752">
        <v>500</v>
      </c>
      <c r="S752" t="s">
        <v>1141</v>
      </c>
      <c r="T752" t="s">
        <v>1588</v>
      </c>
      <c r="X752">
        <v>2.55</v>
      </c>
      <c r="Y752" t="s">
        <v>1464</v>
      </c>
      <c r="Z752" t="s">
        <v>1143</v>
      </c>
      <c r="AA752" t="s">
        <v>3258</v>
      </c>
    </row>
    <row r="753" spans="1:27" ht="14.25">
      <c r="A753" s="1" t="s">
        <v>1871</v>
      </c>
      <c r="B753" t="s">
        <v>1872</v>
      </c>
      <c r="C753" t="s">
        <v>1873</v>
      </c>
      <c r="D753" t="s">
        <v>871</v>
      </c>
      <c r="E753" t="s">
        <v>872</v>
      </c>
      <c r="F753" s="2">
        <v>36196</v>
      </c>
      <c r="G753" s="10">
        <f t="shared" si="11"/>
        <v>1999</v>
      </c>
      <c r="H753" t="s">
        <v>1874</v>
      </c>
      <c r="I753" t="s">
        <v>1875</v>
      </c>
      <c r="J753">
        <v>13.31</v>
      </c>
      <c r="K753" t="s">
        <v>1457</v>
      </c>
      <c r="L753">
        <v>84.4</v>
      </c>
      <c r="M753" t="s">
        <v>1458</v>
      </c>
      <c r="N753" t="s">
        <v>1876</v>
      </c>
      <c r="O753" t="s">
        <v>1138</v>
      </c>
      <c r="P753" t="s">
        <v>1468</v>
      </c>
      <c r="Q753" t="s">
        <v>1877</v>
      </c>
      <c r="R753">
        <v>0.1</v>
      </c>
      <c r="S753" t="s">
        <v>1503</v>
      </c>
      <c r="X753">
        <v>0.001</v>
      </c>
      <c r="Y753" t="s">
        <v>1464</v>
      </c>
      <c r="AA753" t="s">
        <v>1465</v>
      </c>
    </row>
    <row r="754" spans="1:27" ht="14.25">
      <c r="A754" s="1" t="s">
        <v>1720</v>
      </c>
      <c r="B754" t="s">
        <v>1721</v>
      </c>
      <c r="C754" t="s">
        <v>1721</v>
      </c>
      <c r="D754" t="s">
        <v>1722</v>
      </c>
      <c r="E754" t="s">
        <v>1723</v>
      </c>
      <c r="F754" s="2">
        <v>36432</v>
      </c>
      <c r="G754" s="10">
        <f t="shared" si="11"/>
        <v>1999</v>
      </c>
      <c r="H754" t="s">
        <v>1724</v>
      </c>
      <c r="I754" t="s">
        <v>1725</v>
      </c>
      <c r="J754">
        <v>13.31</v>
      </c>
      <c r="K754" t="s">
        <v>1457</v>
      </c>
      <c r="L754">
        <v>96</v>
      </c>
      <c r="M754" t="s">
        <v>1458</v>
      </c>
      <c r="O754" t="s">
        <v>1138</v>
      </c>
      <c r="P754" t="s">
        <v>1461</v>
      </c>
      <c r="Q754" t="s">
        <v>3259</v>
      </c>
      <c r="R754">
        <v>0.3</v>
      </c>
      <c r="S754" t="s">
        <v>1503</v>
      </c>
      <c r="X754">
        <v>0.0029</v>
      </c>
      <c r="Y754" t="s">
        <v>1464</v>
      </c>
      <c r="AA754" t="s">
        <v>1465</v>
      </c>
    </row>
    <row r="755" spans="1:27" ht="14.25">
      <c r="A755" s="1" t="s">
        <v>1900</v>
      </c>
      <c r="B755" t="s">
        <v>1901</v>
      </c>
      <c r="C755" t="s">
        <v>1902</v>
      </c>
      <c r="D755" t="s">
        <v>989</v>
      </c>
      <c r="E755" t="s">
        <v>990</v>
      </c>
      <c r="F755" s="2">
        <v>36434</v>
      </c>
      <c r="G755" s="10">
        <f t="shared" si="11"/>
        <v>1999</v>
      </c>
      <c r="I755" t="s">
        <v>1204</v>
      </c>
      <c r="J755">
        <v>13.31</v>
      </c>
      <c r="K755" t="s">
        <v>1457</v>
      </c>
      <c r="O755" t="s">
        <v>1138</v>
      </c>
      <c r="P755" t="s">
        <v>1461</v>
      </c>
      <c r="Q755" t="s">
        <v>3260</v>
      </c>
      <c r="R755">
        <v>0.006</v>
      </c>
      <c r="S755" t="s">
        <v>1464</v>
      </c>
      <c r="X755">
        <v>0.006</v>
      </c>
      <c r="Y755" t="s">
        <v>1464</v>
      </c>
      <c r="AA755" t="s">
        <v>1465</v>
      </c>
    </row>
    <row r="756" spans="1:27" ht="14.25">
      <c r="A756" s="1" t="s">
        <v>1698</v>
      </c>
      <c r="B756" t="s">
        <v>1699</v>
      </c>
      <c r="C756" t="s">
        <v>1700</v>
      </c>
      <c r="D756" t="s">
        <v>989</v>
      </c>
      <c r="E756" t="s">
        <v>990</v>
      </c>
      <c r="F756" s="2">
        <v>36546</v>
      </c>
      <c r="G756" s="10">
        <f t="shared" si="11"/>
        <v>2000</v>
      </c>
      <c r="H756" t="s">
        <v>1701</v>
      </c>
      <c r="I756" t="s">
        <v>1702</v>
      </c>
      <c r="J756">
        <v>13.31</v>
      </c>
      <c r="K756" t="s">
        <v>1457</v>
      </c>
      <c r="L756">
        <v>328</v>
      </c>
      <c r="M756" t="s">
        <v>1458</v>
      </c>
      <c r="N756" t="s">
        <v>1703</v>
      </c>
      <c r="O756" t="s">
        <v>1138</v>
      </c>
      <c r="P756" t="s">
        <v>1461</v>
      </c>
      <c r="Q756" t="s">
        <v>1705</v>
      </c>
      <c r="R756">
        <v>0.0013</v>
      </c>
      <c r="S756" t="s">
        <v>1464</v>
      </c>
      <c r="X756">
        <v>0.0013</v>
      </c>
      <c r="Y756" t="s">
        <v>1464</v>
      </c>
      <c r="AA756" t="s">
        <v>1465</v>
      </c>
    </row>
    <row r="757" spans="1:27" ht="14.25">
      <c r="A757" s="1" t="s">
        <v>1712</v>
      </c>
      <c r="B757" t="s">
        <v>1713</v>
      </c>
      <c r="C757" t="s">
        <v>1714</v>
      </c>
      <c r="D757" t="s">
        <v>1497</v>
      </c>
      <c r="E757" t="s">
        <v>1498</v>
      </c>
      <c r="F757" s="2">
        <v>36566</v>
      </c>
      <c r="G757" s="10">
        <f t="shared" si="11"/>
        <v>2000</v>
      </c>
      <c r="H757" t="s">
        <v>1715</v>
      </c>
      <c r="I757" t="s">
        <v>1716</v>
      </c>
      <c r="J757">
        <v>13.31</v>
      </c>
      <c r="K757" t="s">
        <v>1717</v>
      </c>
      <c r="N757" t="s">
        <v>1718</v>
      </c>
      <c r="O757" t="s">
        <v>1138</v>
      </c>
      <c r="P757" t="s">
        <v>1468</v>
      </c>
      <c r="Q757" t="s">
        <v>1502</v>
      </c>
      <c r="R757">
        <v>0.26</v>
      </c>
      <c r="S757" t="s">
        <v>1503</v>
      </c>
      <c r="U757">
        <v>0.23</v>
      </c>
      <c r="V757" t="s">
        <v>1463</v>
      </c>
      <c r="AA757" t="s">
        <v>1465</v>
      </c>
    </row>
    <row r="758" spans="1:27" ht="14.25">
      <c r="A758" s="1" t="s">
        <v>1970</v>
      </c>
      <c r="B758" t="s">
        <v>1266</v>
      </c>
      <c r="C758" t="s">
        <v>1267</v>
      </c>
      <c r="D758" t="s">
        <v>926</v>
      </c>
      <c r="E758" t="s">
        <v>927</v>
      </c>
      <c r="F758" s="2">
        <v>36606</v>
      </c>
      <c r="G758" s="10">
        <f t="shared" si="11"/>
        <v>2000</v>
      </c>
      <c r="H758" t="s">
        <v>1268</v>
      </c>
      <c r="I758" t="s">
        <v>1971</v>
      </c>
      <c r="J758">
        <v>13.31</v>
      </c>
      <c r="K758" t="s">
        <v>1514</v>
      </c>
      <c r="L758">
        <v>65.6</v>
      </c>
      <c r="M758" t="s">
        <v>1458</v>
      </c>
      <c r="N758" t="s">
        <v>1972</v>
      </c>
      <c r="O758" t="s">
        <v>1138</v>
      </c>
      <c r="P758" t="s">
        <v>1461</v>
      </c>
      <c r="Q758" t="s">
        <v>3261</v>
      </c>
      <c r="T758" t="s">
        <v>3262</v>
      </c>
      <c r="Z758" t="s">
        <v>586</v>
      </c>
      <c r="AA758" t="s">
        <v>3263</v>
      </c>
    </row>
    <row r="759" spans="1:27" ht="14.25">
      <c r="A759" s="1" t="s">
        <v>1970</v>
      </c>
      <c r="B759" t="s">
        <v>1266</v>
      </c>
      <c r="C759" t="s">
        <v>1267</v>
      </c>
      <c r="D759" t="s">
        <v>926</v>
      </c>
      <c r="E759" t="s">
        <v>927</v>
      </c>
      <c r="F759" s="2">
        <v>36606</v>
      </c>
      <c r="G759" s="10">
        <f t="shared" si="11"/>
        <v>2000</v>
      </c>
      <c r="H759" t="s">
        <v>1268</v>
      </c>
      <c r="I759" t="s">
        <v>1974</v>
      </c>
      <c r="J759">
        <v>13.31</v>
      </c>
      <c r="K759" t="s">
        <v>1514</v>
      </c>
      <c r="L759">
        <v>65.6</v>
      </c>
      <c r="M759" t="s">
        <v>1458</v>
      </c>
      <c r="N759" t="s">
        <v>1975</v>
      </c>
      <c r="O759" t="s">
        <v>1138</v>
      </c>
      <c r="P759" t="s">
        <v>1461</v>
      </c>
      <c r="Q759" t="s">
        <v>3261</v>
      </c>
      <c r="T759" t="s">
        <v>3262</v>
      </c>
      <c r="Z759" t="s">
        <v>586</v>
      </c>
      <c r="AA759" t="s">
        <v>3264</v>
      </c>
    </row>
    <row r="760" spans="1:27" ht="14.25">
      <c r="A760" s="1" t="s">
        <v>1977</v>
      </c>
      <c r="B760" t="s">
        <v>1978</v>
      </c>
      <c r="C760" t="s">
        <v>1979</v>
      </c>
      <c r="D760" t="s">
        <v>1497</v>
      </c>
      <c r="E760" t="s">
        <v>1498</v>
      </c>
      <c r="F760" s="2">
        <v>36619</v>
      </c>
      <c r="G760" s="10">
        <f t="shared" si="11"/>
        <v>2000</v>
      </c>
      <c r="H760" t="s">
        <v>1980</v>
      </c>
      <c r="I760" t="s">
        <v>1204</v>
      </c>
      <c r="J760">
        <v>13.31</v>
      </c>
      <c r="K760" t="s">
        <v>1457</v>
      </c>
      <c r="L760">
        <v>54.01</v>
      </c>
      <c r="M760" t="s">
        <v>1458</v>
      </c>
      <c r="N760" t="s">
        <v>1981</v>
      </c>
      <c r="O760" t="s">
        <v>1138</v>
      </c>
      <c r="P760" t="s">
        <v>1461</v>
      </c>
      <c r="Q760" t="s">
        <v>3118</v>
      </c>
      <c r="R760">
        <v>0.77</v>
      </c>
      <c r="S760" t="s">
        <v>1503</v>
      </c>
      <c r="U760">
        <v>0.07</v>
      </c>
      <c r="V760" t="s">
        <v>1463</v>
      </c>
      <c r="X760">
        <v>0.014</v>
      </c>
      <c r="Y760" t="s">
        <v>1464</v>
      </c>
      <c r="Z760" t="s">
        <v>1982</v>
      </c>
      <c r="AA760" t="s">
        <v>1465</v>
      </c>
    </row>
    <row r="761" spans="1:27" ht="14.25">
      <c r="A761" s="1" t="s">
        <v>2679</v>
      </c>
      <c r="B761" t="s">
        <v>2680</v>
      </c>
      <c r="C761" t="s">
        <v>2681</v>
      </c>
      <c r="D761" t="s">
        <v>998</v>
      </c>
      <c r="E761" t="s">
        <v>999</v>
      </c>
      <c r="F761" s="2">
        <v>36648</v>
      </c>
      <c r="G761" s="10">
        <f t="shared" si="11"/>
        <v>2000</v>
      </c>
      <c r="H761" t="s">
        <v>2682</v>
      </c>
      <c r="I761" t="s">
        <v>2683</v>
      </c>
      <c r="J761">
        <v>13.31</v>
      </c>
      <c r="K761" t="s">
        <v>1457</v>
      </c>
      <c r="L761">
        <v>42000</v>
      </c>
      <c r="M761" t="s">
        <v>1503</v>
      </c>
      <c r="N761" t="s">
        <v>2684</v>
      </c>
      <c r="O761" t="s">
        <v>1138</v>
      </c>
      <c r="P761" t="s">
        <v>1468</v>
      </c>
      <c r="Q761" t="s">
        <v>3265</v>
      </c>
      <c r="R761">
        <v>0.12</v>
      </c>
      <c r="S761" t="s">
        <v>1503</v>
      </c>
      <c r="U761">
        <v>0.54</v>
      </c>
      <c r="V761" t="s">
        <v>1463</v>
      </c>
      <c r="Y761" t="s">
        <v>1464</v>
      </c>
      <c r="AA761" t="s">
        <v>1465</v>
      </c>
    </row>
    <row r="762" spans="1:27" ht="14.25">
      <c r="A762" s="1" t="s">
        <v>1988</v>
      </c>
      <c r="B762" t="s">
        <v>1989</v>
      </c>
      <c r="C762" t="s">
        <v>1989</v>
      </c>
      <c r="D762" t="s">
        <v>1722</v>
      </c>
      <c r="E762" t="s">
        <v>1723</v>
      </c>
      <c r="F762" s="2">
        <v>36653</v>
      </c>
      <c r="G762" s="10">
        <f t="shared" si="11"/>
        <v>2000</v>
      </c>
      <c r="H762" t="s">
        <v>1990</v>
      </c>
      <c r="I762" t="s">
        <v>1204</v>
      </c>
      <c r="J762">
        <v>13.31</v>
      </c>
      <c r="K762" t="s">
        <v>1457</v>
      </c>
      <c r="L762">
        <v>26.6</v>
      </c>
      <c r="M762" t="s">
        <v>1458</v>
      </c>
      <c r="N762" t="s">
        <v>1991</v>
      </c>
      <c r="O762" t="s">
        <v>1138</v>
      </c>
      <c r="P762" t="s">
        <v>1461</v>
      </c>
      <c r="Q762" t="s">
        <v>3266</v>
      </c>
      <c r="R762">
        <v>0.06</v>
      </c>
      <c r="S762" t="s">
        <v>1503</v>
      </c>
      <c r="X762">
        <v>0.0022</v>
      </c>
      <c r="Y762" t="s">
        <v>1464</v>
      </c>
      <c r="AA762" t="s">
        <v>1465</v>
      </c>
    </row>
    <row r="763" spans="1:27" ht="14.25">
      <c r="A763" s="1" t="s">
        <v>1682</v>
      </c>
      <c r="B763" t="s">
        <v>1276</v>
      </c>
      <c r="C763" t="s">
        <v>1683</v>
      </c>
      <c r="D763" t="s">
        <v>1497</v>
      </c>
      <c r="E763" t="s">
        <v>1498</v>
      </c>
      <c r="F763" s="2">
        <v>36669</v>
      </c>
      <c r="G763" s="10">
        <f t="shared" si="11"/>
        <v>2000</v>
      </c>
      <c r="H763" t="s">
        <v>1684</v>
      </c>
      <c r="I763" t="s">
        <v>1685</v>
      </c>
      <c r="J763">
        <v>13.3</v>
      </c>
      <c r="K763" t="s">
        <v>1457</v>
      </c>
      <c r="N763" t="s">
        <v>1686</v>
      </c>
      <c r="O763" t="s">
        <v>1138</v>
      </c>
      <c r="P763" t="s">
        <v>1461</v>
      </c>
      <c r="Q763" t="s">
        <v>1695</v>
      </c>
      <c r="T763" t="s">
        <v>1693</v>
      </c>
      <c r="AA763" t="s">
        <v>1696</v>
      </c>
    </row>
    <row r="764" spans="1:27" ht="14.25">
      <c r="A764" s="1" t="s">
        <v>3120</v>
      </c>
      <c r="B764" t="s">
        <v>3121</v>
      </c>
      <c r="C764" t="s">
        <v>3122</v>
      </c>
      <c r="D764" t="s">
        <v>926</v>
      </c>
      <c r="E764" t="s">
        <v>927</v>
      </c>
      <c r="F764" s="2">
        <v>36683</v>
      </c>
      <c r="G764" s="10">
        <f t="shared" si="11"/>
        <v>2000</v>
      </c>
      <c r="H764" t="s">
        <v>3123</v>
      </c>
      <c r="I764" t="s">
        <v>3124</v>
      </c>
      <c r="J764">
        <v>13.31</v>
      </c>
      <c r="K764" t="s">
        <v>1457</v>
      </c>
      <c r="L764">
        <v>8.36</v>
      </c>
      <c r="M764" t="s">
        <v>1458</v>
      </c>
      <c r="N764" t="s">
        <v>3125</v>
      </c>
      <c r="O764" t="s">
        <v>1138</v>
      </c>
      <c r="P764" t="s">
        <v>1461</v>
      </c>
      <c r="Q764" t="s">
        <v>3267</v>
      </c>
      <c r="R764">
        <v>500</v>
      </c>
      <c r="S764" t="s">
        <v>1141</v>
      </c>
      <c r="T764" t="s">
        <v>3268</v>
      </c>
      <c r="U764">
        <v>0.28</v>
      </c>
      <c r="V764" t="s">
        <v>1503</v>
      </c>
      <c r="X764">
        <v>0.033</v>
      </c>
      <c r="Y764" t="s">
        <v>1464</v>
      </c>
      <c r="Z764" t="s">
        <v>571</v>
      </c>
      <c r="AA764" t="s">
        <v>3269</v>
      </c>
    </row>
    <row r="765" spans="1:27" ht="14.25">
      <c r="A765" s="1" t="s">
        <v>3120</v>
      </c>
      <c r="B765" t="s">
        <v>3121</v>
      </c>
      <c r="C765" t="s">
        <v>3122</v>
      </c>
      <c r="D765" t="s">
        <v>926</v>
      </c>
      <c r="E765" t="s">
        <v>927</v>
      </c>
      <c r="F765" s="2">
        <v>36683</v>
      </c>
      <c r="G765" s="10">
        <f t="shared" si="11"/>
        <v>2000</v>
      </c>
      <c r="H765" t="s">
        <v>3123</v>
      </c>
      <c r="I765" t="s">
        <v>3128</v>
      </c>
      <c r="J765">
        <v>13.31</v>
      </c>
      <c r="K765" t="s">
        <v>1457</v>
      </c>
      <c r="L765">
        <v>100</v>
      </c>
      <c r="M765" t="s">
        <v>3017</v>
      </c>
      <c r="N765" t="s">
        <v>3129</v>
      </c>
      <c r="O765" t="s">
        <v>1138</v>
      </c>
      <c r="P765" t="s">
        <v>1461</v>
      </c>
      <c r="Q765" t="s">
        <v>3267</v>
      </c>
      <c r="R765">
        <v>500</v>
      </c>
      <c r="S765" t="s">
        <v>1141</v>
      </c>
      <c r="T765" t="s">
        <v>2903</v>
      </c>
      <c r="U765">
        <v>0.15</v>
      </c>
      <c r="V765" t="s">
        <v>1503</v>
      </c>
      <c r="X765">
        <v>0.033</v>
      </c>
      <c r="Y765" t="s">
        <v>1464</v>
      </c>
      <c r="Z765" t="s">
        <v>566</v>
      </c>
      <c r="AA765" t="s">
        <v>3270</v>
      </c>
    </row>
    <row r="766" spans="1:27" ht="14.25">
      <c r="A766" s="1" t="s">
        <v>2022</v>
      </c>
      <c r="B766" t="s">
        <v>2023</v>
      </c>
      <c r="C766" t="s">
        <v>2024</v>
      </c>
      <c r="D766" t="s">
        <v>1497</v>
      </c>
      <c r="E766" t="s">
        <v>1498</v>
      </c>
      <c r="F766" s="2">
        <v>36843</v>
      </c>
      <c r="G766" s="10">
        <f t="shared" si="11"/>
        <v>2000</v>
      </c>
      <c r="H766" t="s">
        <v>2025</v>
      </c>
      <c r="I766" t="s">
        <v>2026</v>
      </c>
      <c r="J766">
        <v>13.31</v>
      </c>
      <c r="K766" t="s">
        <v>1717</v>
      </c>
      <c r="O766" t="s">
        <v>1138</v>
      </c>
      <c r="P766" t="s">
        <v>1468</v>
      </c>
      <c r="Q766" t="s">
        <v>1502</v>
      </c>
      <c r="R766">
        <v>0.03</v>
      </c>
      <c r="S766" t="s">
        <v>1503</v>
      </c>
      <c r="U766">
        <v>0.12</v>
      </c>
      <c r="V766" t="s">
        <v>1463</v>
      </c>
      <c r="Z766" t="s">
        <v>586</v>
      </c>
      <c r="AA766" t="s">
        <v>1465</v>
      </c>
    </row>
    <row r="767" spans="1:27" ht="14.25">
      <c r="A767" s="1" t="s">
        <v>2027</v>
      </c>
      <c r="B767" t="s">
        <v>2028</v>
      </c>
      <c r="C767" t="s">
        <v>2029</v>
      </c>
      <c r="D767" t="s">
        <v>537</v>
      </c>
      <c r="E767" t="s">
        <v>538</v>
      </c>
      <c r="F767" s="2">
        <v>36881</v>
      </c>
      <c r="G767" s="10">
        <f t="shared" si="11"/>
        <v>2000</v>
      </c>
      <c r="H767" t="s">
        <v>2030</v>
      </c>
      <c r="I767" t="s">
        <v>2031</v>
      </c>
      <c r="J767">
        <v>13.31</v>
      </c>
      <c r="K767" t="s">
        <v>1457</v>
      </c>
      <c r="L767">
        <v>11</v>
      </c>
      <c r="M767" t="s">
        <v>541</v>
      </c>
      <c r="O767" t="s">
        <v>1138</v>
      </c>
      <c r="P767" t="s">
        <v>1461</v>
      </c>
      <c r="Q767" t="s">
        <v>1709</v>
      </c>
      <c r="R767">
        <v>0.0065</v>
      </c>
      <c r="S767" t="s">
        <v>1503</v>
      </c>
      <c r="T767" t="s">
        <v>1564</v>
      </c>
      <c r="AA767" t="s">
        <v>3271</v>
      </c>
    </row>
    <row r="768" spans="1:27" ht="14.25">
      <c r="A768" s="1" t="s">
        <v>2033</v>
      </c>
      <c r="B768" t="s">
        <v>2034</v>
      </c>
      <c r="C768" t="s">
        <v>2034</v>
      </c>
      <c r="D768" t="s">
        <v>808</v>
      </c>
      <c r="E768" t="s">
        <v>1320</v>
      </c>
      <c r="F768" s="2">
        <v>36889</v>
      </c>
      <c r="G768" s="10">
        <f t="shared" si="11"/>
        <v>2000</v>
      </c>
      <c r="H768" t="s">
        <v>2035</v>
      </c>
      <c r="I768" t="s">
        <v>2036</v>
      </c>
      <c r="J768">
        <v>13.31</v>
      </c>
      <c r="K768" t="s">
        <v>1457</v>
      </c>
      <c r="L768">
        <v>44.1</v>
      </c>
      <c r="M768" t="s">
        <v>1458</v>
      </c>
      <c r="N768" t="s">
        <v>2037</v>
      </c>
      <c r="O768" t="s">
        <v>1138</v>
      </c>
      <c r="P768" t="s">
        <v>1461</v>
      </c>
      <c r="Q768" t="s">
        <v>3272</v>
      </c>
      <c r="R768">
        <v>2</v>
      </c>
      <c r="S768" t="s">
        <v>829</v>
      </c>
      <c r="X768">
        <v>0.006</v>
      </c>
      <c r="Y768" t="s">
        <v>1464</v>
      </c>
      <c r="AA768" t="s">
        <v>1465</v>
      </c>
    </row>
    <row r="769" spans="1:27" ht="14.25">
      <c r="A769" s="1" t="s">
        <v>2047</v>
      </c>
      <c r="B769" t="s">
        <v>2048</v>
      </c>
      <c r="C769" t="s">
        <v>2048</v>
      </c>
      <c r="D769" t="s">
        <v>1229</v>
      </c>
      <c r="E769" t="s">
        <v>1230</v>
      </c>
      <c r="F769" s="2">
        <v>36903</v>
      </c>
      <c r="G769" s="10">
        <f t="shared" si="11"/>
        <v>2001</v>
      </c>
      <c r="H769" t="s">
        <v>2049</v>
      </c>
      <c r="I769" t="s">
        <v>888</v>
      </c>
      <c r="J769">
        <v>13.31</v>
      </c>
      <c r="K769" t="s">
        <v>1457</v>
      </c>
      <c r="L769">
        <v>83</v>
      </c>
      <c r="M769" t="s">
        <v>1458</v>
      </c>
      <c r="N769" t="s">
        <v>2050</v>
      </c>
      <c r="O769" t="s">
        <v>1138</v>
      </c>
      <c r="P769" t="s">
        <v>1468</v>
      </c>
      <c r="R769">
        <v>0.001</v>
      </c>
      <c r="S769" t="s">
        <v>1464</v>
      </c>
      <c r="U769">
        <v>0.13</v>
      </c>
      <c r="V769" t="s">
        <v>1503</v>
      </c>
      <c r="X769">
        <v>0.001</v>
      </c>
      <c r="Y769" t="s">
        <v>1464</v>
      </c>
      <c r="AA769" t="s">
        <v>1465</v>
      </c>
    </row>
    <row r="770" spans="1:27" ht="14.25">
      <c r="A770" s="1" t="s">
        <v>2052</v>
      </c>
      <c r="B770" t="s">
        <v>2053</v>
      </c>
      <c r="C770" t="s">
        <v>2053</v>
      </c>
      <c r="D770" t="s">
        <v>1217</v>
      </c>
      <c r="E770" t="s">
        <v>1218</v>
      </c>
      <c r="F770" s="2">
        <v>36910</v>
      </c>
      <c r="G770" s="10">
        <f t="shared" si="11"/>
        <v>2001</v>
      </c>
      <c r="I770" t="s">
        <v>2054</v>
      </c>
      <c r="J770">
        <v>13.31</v>
      </c>
      <c r="K770" t="s">
        <v>1457</v>
      </c>
      <c r="L770">
        <v>15</v>
      </c>
      <c r="M770" t="s">
        <v>2055</v>
      </c>
      <c r="N770" t="s">
        <v>2056</v>
      </c>
      <c r="O770" t="s">
        <v>1138</v>
      </c>
      <c r="P770" t="s">
        <v>1461</v>
      </c>
      <c r="Q770" t="s">
        <v>2057</v>
      </c>
      <c r="AA770" t="s">
        <v>1465</v>
      </c>
    </row>
    <row r="771" spans="1:27" ht="14.25">
      <c r="A771" s="1" t="s">
        <v>2060</v>
      </c>
      <c r="B771" t="s">
        <v>2061</v>
      </c>
      <c r="C771" t="s">
        <v>2062</v>
      </c>
      <c r="D771" t="s">
        <v>1229</v>
      </c>
      <c r="E771" t="s">
        <v>1230</v>
      </c>
      <c r="F771" s="2">
        <v>36927</v>
      </c>
      <c r="G771" s="10">
        <f aca="true" t="shared" si="12" ref="G771:G834">YEAR(F771)</f>
        <v>2001</v>
      </c>
      <c r="H771" t="s">
        <v>2063</v>
      </c>
      <c r="I771" t="s">
        <v>1204</v>
      </c>
      <c r="J771">
        <v>13.31</v>
      </c>
      <c r="K771" t="s">
        <v>1457</v>
      </c>
      <c r="L771">
        <v>40</v>
      </c>
      <c r="M771" t="s">
        <v>1458</v>
      </c>
      <c r="O771" t="s">
        <v>1138</v>
      </c>
      <c r="P771" t="s">
        <v>1461</v>
      </c>
      <c r="Q771" t="s">
        <v>906</v>
      </c>
      <c r="R771">
        <v>0.006</v>
      </c>
      <c r="S771" t="s">
        <v>1464</v>
      </c>
      <c r="U771">
        <v>0.24</v>
      </c>
      <c r="V771" t="s">
        <v>1503</v>
      </c>
      <c r="X771">
        <v>0.006</v>
      </c>
      <c r="Y771" t="s">
        <v>1464</v>
      </c>
      <c r="AA771" t="s">
        <v>1465</v>
      </c>
    </row>
    <row r="772" spans="1:27" ht="14.25">
      <c r="A772" s="1" t="s">
        <v>2071</v>
      </c>
      <c r="B772" t="s">
        <v>2072</v>
      </c>
      <c r="C772" t="s">
        <v>2072</v>
      </c>
      <c r="D772" t="s">
        <v>909</v>
      </c>
      <c r="E772" t="s">
        <v>591</v>
      </c>
      <c r="F772" s="2">
        <v>36979</v>
      </c>
      <c r="G772" s="10">
        <f t="shared" si="12"/>
        <v>2001</v>
      </c>
      <c r="H772" t="s">
        <v>2073</v>
      </c>
      <c r="I772" t="s">
        <v>641</v>
      </c>
      <c r="J772">
        <v>13.31</v>
      </c>
      <c r="K772" t="s">
        <v>1457</v>
      </c>
      <c r="L772">
        <v>85.2</v>
      </c>
      <c r="M772" t="s">
        <v>1458</v>
      </c>
      <c r="O772" t="s">
        <v>1138</v>
      </c>
      <c r="P772" t="s">
        <v>1461</v>
      </c>
      <c r="Q772" t="s">
        <v>3273</v>
      </c>
      <c r="R772">
        <v>0.05</v>
      </c>
      <c r="S772" t="s">
        <v>1503</v>
      </c>
      <c r="U772">
        <v>0.22</v>
      </c>
      <c r="V772" t="s">
        <v>1463</v>
      </c>
      <c r="X772">
        <v>0.0006</v>
      </c>
      <c r="Y772" t="s">
        <v>1464</v>
      </c>
      <c r="AA772" t="s">
        <v>1465</v>
      </c>
    </row>
    <row r="773" spans="1:27" ht="14.25">
      <c r="A773" s="1" t="s">
        <v>535</v>
      </c>
      <c r="B773" t="s">
        <v>536</v>
      </c>
      <c r="C773" t="s">
        <v>536</v>
      </c>
      <c r="D773" t="s">
        <v>537</v>
      </c>
      <c r="E773" t="s">
        <v>538</v>
      </c>
      <c r="F773" s="2">
        <v>36990</v>
      </c>
      <c r="G773" s="10">
        <f t="shared" si="12"/>
        <v>2001</v>
      </c>
      <c r="H773" t="s">
        <v>539</v>
      </c>
      <c r="I773" t="s">
        <v>3139</v>
      </c>
      <c r="J773">
        <v>13.31</v>
      </c>
      <c r="K773" t="s">
        <v>1457</v>
      </c>
      <c r="L773">
        <v>11</v>
      </c>
      <c r="M773" t="s">
        <v>1458</v>
      </c>
      <c r="N773" t="s">
        <v>3140</v>
      </c>
      <c r="O773" t="s">
        <v>1138</v>
      </c>
      <c r="P773" t="s">
        <v>1461</v>
      </c>
      <c r="Q773" t="s">
        <v>2513</v>
      </c>
      <c r="R773">
        <v>3.5</v>
      </c>
      <c r="S773" t="s">
        <v>1464</v>
      </c>
      <c r="X773">
        <v>3.5</v>
      </c>
      <c r="Y773" t="s">
        <v>1464</v>
      </c>
      <c r="AA773" t="s">
        <v>1465</v>
      </c>
    </row>
    <row r="774" spans="1:27" ht="14.25">
      <c r="A774" s="1" t="s">
        <v>2079</v>
      </c>
      <c r="B774" t="s">
        <v>2080</v>
      </c>
      <c r="C774" t="s">
        <v>2080</v>
      </c>
      <c r="D774" t="s">
        <v>1217</v>
      </c>
      <c r="E774" t="s">
        <v>1218</v>
      </c>
      <c r="F774" s="2">
        <v>37020</v>
      </c>
      <c r="G774" s="10">
        <f t="shared" si="12"/>
        <v>2001</v>
      </c>
      <c r="I774" t="s">
        <v>2081</v>
      </c>
      <c r="J774">
        <v>13.31</v>
      </c>
      <c r="K774" t="s">
        <v>1457</v>
      </c>
      <c r="L774">
        <v>35</v>
      </c>
      <c r="M774" t="s">
        <v>1458</v>
      </c>
      <c r="N774" t="s">
        <v>2082</v>
      </c>
      <c r="O774" t="s">
        <v>1138</v>
      </c>
      <c r="P774" t="s">
        <v>1461</v>
      </c>
      <c r="Q774" t="s">
        <v>3274</v>
      </c>
      <c r="R774">
        <v>0.0006</v>
      </c>
      <c r="S774" t="s">
        <v>1464</v>
      </c>
      <c r="U774">
        <v>0.021</v>
      </c>
      <c r="V774" t="s">
        <v>1503</v>
      </c>
      <c r="X774">
        <v>0.0006</v>
      </c>
      <c r="Y774" t="s">
        <v>1464</v>
      </c>
      <c r="AA774" t="s">
        <v>1465</v>
      </c>
    </row>
    <row r="775" spans="1:27" ht="14.25">
      <c r="A775" s="1" t="s">
        <v>2084</v>
      </c>
      <c r="B775" t="s">
        <v>2085</v>
      </c>
      <c r="C775" t="s">
        <v>2086</v>
      </c>
      <c r="D775" t="s">
        <v>1429</v>
      </c>
      <c r="E775" t="s">
        <v>1430</v>
      </c>
      <c r="F775" s="2">
        <v>37043</v>
      </c>
      <c r="G775" s="10">
        <f t="shared" si="12"/>
        <v>2001</v>
      </c>
      <c r="H775" t="s">
        <v>2087</v>
      </c>
      <c r="I775" t="s">
        <v>2088</v>
      </c>
      <c r="J775">
        <v>13.31</v>
      </c>
      <c r="K775" t="s">
        <v>1457</v>
      </c>
      <c r="L775">
        <v>44.1</v>
      </c>
      <c r="M775" t="s">
        <v>1458</v>
      </c>
      <c r="N775" t="s">
        <v>2089</v>
      </c>
      <c r="O775" t="s">
        <v>1138</v>
      </c>
      <c r="P775" t="s">
        <v>1461</v>
      </c>
      <c r="Q775" t="s">
        <v>3275</v>
      </c>
      <c r="R775">
        <v>0.4</v>
      </c>
      <c r="S775" t="s">
        <v>1503</v>
      </c>
      <c r="X775">
        <v>0.009</v>
      </c>
      <c r="Y775" t="s">
        <v>1464</v>
      </c>
      <c r="AA775" t="s">
        <v>3206</v>
      </c>
    </row>
    <row r="776" spans="1:27" ht="14.25">
      <c r="A776" s="1" t="s">
        <v>2092</v>
      </c>
      <c r="B776" t="s">
        <v>2093</v>
      </c>
      <c r="C776" t="s">
        <v>2093</v>
      </c>
      <c r="D776" t="s">
        <v>1217</v>
      </c>
      <c r="E776" t="s">
        <v>1218</v>
      </c>
      <c r="F776" s="2">
        <v>37048</v>
      </c>
      <c r="G776" s="10">
        <f t="shared" si="12"/>
        <v>2001</v>
      </c>
      <c r="I776" t="s">
        <v>2081</v>
      </c>
      <c r="J776">
        <v>13.31</v>
      </c>
      <c r="K776" t="s">
        <v>1457</v>
      </c>
      <c r="L776">
        <v>46</v>
      </c>
      <c r="M776" t="s">
        <v>1458</v>
      </c>
      <c r="N776" t="s">
        <v>2094</v>
      </c>
      <c r="O776" t="s">
        <v>1138</v>
      </c>
      <c r="P776" t="s">
        <v>1461</v>
      </c>
      <c r="Q776" t="s">
        <v>3276</v>
      </c>
      <c r="R776">
        <v>0.0006</v>
      </c>
      <c r="S776" t="s">
        <v>1464</v>
      </c>
      <c r="U776">
        <v>0.028</v>
      </c>
      <c r="V776" t="s">
        <v>1503</v>
      </c>
      <c r="X776">
        <v>0.0006</v>
      </c>
      <c r="Y776" t="s">
        <v>1464</v>
      </c>
      <c r="AA776" t="s">
        <v>1465</v>
      </c>
    </row>
    <row r="777" spans="1:27" ht="14.25">
      <c r="A777" s="1" t="s">
        <v>2096</v>
      </c>
      <c r="B777" t="s">
        <v>2097</v>
      </c>
      <c r="C777" t="s">
        <v>1130</v>
      </c>
      <c r="D777" t="s">
        <v>926</v>
      </c>
      <c r="E777" t="s">
        <v>927</v>
      </c>
      <c r="F777" s="2">
        <v>37085</v>
      </c>
      <c r="G777" s="10">
        <f t="shared" si="12"/>
        <v>2001</v>
      </c>
      <c r="H777" t="s">
        <v>2098</v>
      </c>
      <c r="I777" t="s">
        <v>2099</v>
      </c>
      <c r="J777">
        <v>13.31</v>
      </c>
      <c r="K777" t="s">
        <v>1457</v>
      </c>
      <c r="L777">
        <v>35</v>
      </c>
      <c r="M777" t="s">
        <v>569</v>
      </c>
      <c r="N777" t="s">
        <v>2100</v>
      </c>
      <c r="O777" t="s">
        <v>1138</v>
      </c>
      <c r="P777" t="s">
        <v>1461</v>
      </c>
      <c r="Q777" t="s">
        <v>3277</v>
      </c>
      <c r="R777">
        <v>500</v>
      </c>
      <c r="S777" t="s">
        <v>1141</v>
      </c>
      <c r="T777" t="s">
        <v>3278</v>
      </c>
      <c r="X777">
        <v>2.55</v>
      </c>
      <c r="Y777" t="s">
        <v>1464</v>
      </c>
      <c r="Z777" t="s">
        <v>2989</v>
      </c>
      <c r="AA777" t="s">
        <v>3279</v>
      </c>
    </row>
    <row r="778" spans="1:27" ht="14.25">
      <c r="A778" s="1" t="s">
        <v>2096</v>
      </c>
      <c r="B778" t="s">
        <v>2097</v>
      </c>
      <c r="C778" t="s">
        <v>1130</v>
      </c>
      <c r="D778" t="s">
        <v>926</v>
      </c>
      <c r="E778" t="s">
        <v>927</v>
      </c>
      <c r="F778" s="2">
        <v>37085</v>
      </c>
      <c r="G778" s="10">
        <f t="shared" si="12"/>
        <v>2001</v>
      </c>
      <c r="H778" t="s">
        <v>2098</v>
      </c>
      <c r="I778" t="s">
        <v>2103</v>
      </c>
      <c r="J778">
        <v>13.31</v>
      </c>
      <c r="K778" t="s">
        <v>1717</v>
      </c>
      <c r="L778">
        <v>14.4</v>
      </c>
      <c r="M778" t="s">
        <v>2104</v>
      </c>
      <c r="O778" t="s">
        <v>1138</v>
      </c>
      <c r="P778" t="s">
        <v>1461</v>
      </c>
      <c r="Q778" t="s">
        <v>3280</v>
      </c>
      <c r="R778">
        <v>500</v>
      </c>
      <c r="S778" t="s">
        <v>1141</v>
      </c>
      <c r="T778" t="s">
        <v>2903</v>
      </c>
      <c r="X778">
        <v>2.55</v>
      </c>
      <c r="Y778" t="s">
        <v>1464</v>
      </c>
      <c r="Z778" t="s">
        <v>2989</v>
      </c>
      <c r="AA778" t="s">
        <v>3279</v>
      </c>
    </row>
    <row r="779" spans="1:27" ht="14.25">
      <c r="A779" s="1" t="s">
        <v>2096</v>
      </c>
      <c r="B779" t="s">
        <v>2097</v>
      </c>
      <c r="C779" t="s">
        <v>1130</v>
      </c>
      <c r="D779" t="s">
        <v>926</v>
      </c>
      <c r="E779" t="s">
        <v>927</v>
      </c>
      <c r="F779" s="2">
        <v>37085</v>
      </c>
      <c r="G779" s="10">
        <f t="shared" si="12"/>
        <v>2001</v>
      </c>
      <c r="H779" t="s">
        <v>2098</v>
      </c>
      <c r="I779" t="s">
        <v>2105</v>
      </c>
      <c r="J779">
        <v>13.31</v>
      </c>
      <c r="K779" t="s">
        <v>1717</v>
      </c>
      <c r="L779">
        <v>29</v>
      </c>
      <c r="M779" t="s">
        <v>2104</v>
      </c>
      <c r="N779" t="s">
        <v>2106</v>
      </c>
      <c r="O779" t="s">
        <v>1138</v>
      </c>
      <c r="P779" t="s">
        <v>1461</v>
      </c>
      <c r="Q779" t="s">
        <v>3277</v>
      </c>
      <c r="R779">
        <v>500</v>
      </c>
      <c r="S779" t="s">
        <v>1141</v>
      </c>
      <c r="T779" t="s">
        <v>2903</v>
      </c>
      <c r="X779">
        <v>2.55</v>
      </c>
      <c r="Y779" t="s">
        <v>1464</v>
      </c>
      <c r="Z779" t="s">
        <v>2989</v>
      </c>
      <c r="AA779" t="s">
        <v>3279</v>
      </c>
    </row>
    <row r="780" spans="1:27" ht="14.25">
      <c r="A780" s="1" t="s">
        <v>2114</v>
      </c>
      <c r="B780" t="s">
        <v>2115</v>
      </c>
      <c r="C780" t="s">
        <v>2115</v>
      </c>
      <c r="D780" t="s">
        <v>1229</v>
      </c>
      <c r="E780" t="s">
        <v>1230</v>
      </c>
      <c r="F780" s="2">
        <v>37085</v>
      </c>
      <c r="G780" s="10">
        <f t="shared" si="12"/>
        <v>2001</v>
      </c>
      <c r="H780" t="s">
        <v>2116</v>
      </c>
      <c r="I780" t="s">
        <v>2117</v>
      </c>
      <c r="J780">
        <v>13.31</v>
      </c>
      <c r="K780" t="s">
        <v>1457</v>
      </c>
      <c r="L780">
        <v>10</v>
      </c>
      <c r="M780" t="s">
        <v>1458</v>
      </c>
      <c r="O780" t="s">
        <v>1138</v>
      </c>
      <c r="P780" t="s">
        <v>1461</v>
      </c>
      <c r="Q780" t="s">
        <v>906</v>
      </c>
      <c r="R780">
        <v>0.01</v>
      </c>
      <c r="S780" t="s">
        <v>1503</v>
      </c>
      <c r="U780">
        <v>0.001</v>
      </c>
      <c r="V780" t="s">
        <v>1464</v>
      </c>
      <c r="X780">
        <v>0.001</v>
      </c>
      <c r="Y780" t="s">
        <v>1464</v>
      </c>
      <c r="AA780" t="s">
        <v>1465</v>
      </c>
    </row>
    <row r="781" spans="1:27" ht="14.25">
      <c r="A781" s="1" t="s">
        <v>2114</v>
      </c>
      <c r="B781" t="s">
        <v>2115</v>
      </c>
      <c r="C781" t="s">
        <v>2115</v>
      </c>
      <c r="D781" t="s">
        <v>1229</v>
      </c>
      <c r="E781" t="s">
        <v>1230</v>
      </c>
      <c r="F781" s="2">
        <v>37085</v>
      </c>
      <c r="G781" s="10">
        <f t="shared" si="12"/>
        <v>2001</v>
      </c>
      <c r="H781" t="s">
        <v>2116</v>
      </c>
      <c r="I781" t="s">
        <v>2118</v>
      </c>
      <c r="J781">
        <v>13.31</v>
      </c>
      <c r="K781" t="s">
        <v>1457</v>
      </c>
      <c r="L781">
        <v>20</v>
      </c>
      <c r="M781" t="s">
        <v>1458</v>
      </c>
      <c r="O781" t="s">
        <v>1138</v>
      </c>
      <c r="P781" t="s">
        <v>1461</v>
      </c>
      <c r="Q781" t="s">
        <v>906</v>
      </c>
      <c r="R781">
        <v>0.01</v>
      </c>
      <c r="S781" t="s">
        <v>1503</v>
      </c>
      <c r="U781">
        <v>0.0005</v>
      </c>
      <c r="V781" t="s">
        <v>1464</v>
      </c>
      <c r="X781">
        <v>0.0005</v>
      </c>
      <c r="Y781" t="s">
        <v>1464</v>
      </c>
      <c r="AA781" t="s">
        <v>1465</v>
      </c>
    </row>
    <row r="782" spans="1:27" ht="14.25">
      <c r="A782" s="1" t="s">
        <v>2119</v>
      </c>
      <c r="B782" t="s">
        <v>2120</v>
      </c>
      <c r="C782" t="s">
        <v>2121</v>
      </c>
      <c r="D782" t="s">
        <v>909</v>
      </c>
      <c r="E782" t="s">
        <v>591</v>
      </c>
      <c r="F782" s="2">
        <v>37112</v>
      </c>
      <c r="G782" s="10">
        <f t="shared" si="12"/>
        <v>2001</v>
      </c>
      <c r="H782" t="s">
        <v>2122</v>
      </c>
      <c r="I782" t="s">
        <v>1204</v>
      </c>
      <c r="J782">
        <v>13.31</v>
      </c>
      <c r="K782" t="s">
        <v>1457</v>
      </c>
      <c r="L782">
        <v>80</v>
      </c>
      <c r="M782" t="s">
        <v>1458</v>
      </c>
      <c r="N782" t="s">
        <v>2123</v>
      </c>
      <c r="O782" t="s">
        <v>1138</v>
      </c>
      <c r="P782" t="s">
        <v>1468</v>
      </c>
      <c r="R782">
        <v>0.48</v>
      </c>
      <c r="S782" t="s">
        <v>1503</v>
      </c>
      <c r="U782">
        <v>2.1</v>
      </c>
      <c r="V782" t="s">
        <v>1463</v>
      </c>
      <c r="X782">
        <v>0.006</v>
      </c>
      <c r="Y782" t="s">
        <v>1464</v>
      </c>
      <c r="AA782" t="s">
        <v>1465</v>
      </c>
    </row>
    <row r="783" spans="1:27" ht="14.25">
      <c r="A783" s="1" t="s">
        <v>2125</v>
      </c>
      <c r="B783" t="s">
        <v>2126</v>
      </c>
      <c r="C783" t="s">
        <v>2127</v>
      </c>
      <c r="D783" t="s">
        <v>989</v>
      </c>
      <c r="E783" t="s">
        <v>990</v>
      </c>
      <c r="F783" s="2">
        <v>37119</v>
      </c>
      <c r="G783" s="10">
        <f t="shared" si="12"/>
        <v>2001</v>
      </c>
      <c r="H783" t="s">
        <v>2128</v>
      </c>
      <c r="I783" t="s">
        <v>2129</v>
      </c>
      <c r="J783">
        <v>13.31</v>
      </c>
      <c r="K783" t="s">
        <v>1457</v>
      </c>
      <c r="L783">
        <v>48</v>
      </c>
      <c r="M783" t="s">
        <v>1458</v>
      </c>
      <c r="N783" t="s">
        <v>2037</v>
      </c>
      <c r="O783" t="s">
        <v>1138</v>
      </c>
      <c r="P783" t="s">
        <v>1461</v>
      </c>
      <c r="Q783" t="s">
        <v>3281</v>
      </c>
      <c r="R783">
        <v>0.57</v>
      </c>
      <c r="S783" t="s">
        <v>1503</v>
      </c>
      <c r="T783" t="s">
        <v>2046</v>
      </c>
      <c r="U783">
        <v>2.47</v>
      </c>
      <c r="V783" t="s">
        <v>1463</v>
      </c>
      <c r="W783" t="s">
        <v>2046</v>
      </c>
      <c r="X783">
        <v>0.2</v>
      </c>
      <c r="Y783" t="s">
        <v>1464</v>
      </c>
      <c r="AA783" t="s">
        <v>1465</v>
      </c>
    </row>
    <row r="784" spans="1:27" ht="14.25">
      <c r="A784" s="1" t="s">
        <v>2167</v>
      </c>
      <c r="B784" t="s">
        <v>2168</v>
      </c>
      <c r="C784" t="s">
        <v>2168</v>
      </c>
      <c r="D784" t="s">
        <v>1217</v>
      </c>
      <c r="E784" t="s">
        <v>1218</v>
      </c>
      <c r="F784" s="2">
        <v>37169</v>
      </c>
      <c r="G784" s="10">
        <f t="shared" si="12"/>
        <v>2001</v>
      </c>
      <c r="H784" t="s">
        <v>1841</v>
      </c>
      <c r="I784" t="s">
        <v>2169</v>
      </c>
      <c r="J784">
        <v>13.31</v>
      </c>
      <c r="K784" t="s">
        <v>1457</v>
      </c>
      <c r="L784">
        <v>35</v>
      </c>
      <c r="M784" t="s">
        <v>1458</v>
      </c>
      <c r="O784" t="s">
        <v>1138</v>
      </c>
      <c r="P784" t="s">
        <v>1461</v>
      </c>
      <c r="Q784" t="s">
        <v>1134</v>
      </c>
      <c r="R784">
        <v>0.006</v>
      </c>
      <c r="S784" t="s">
        <v>1464</v>
      </c>
      <c r="U784">
        <v>0.21</v>
      </c>
      <c r="V784" t="s">
        <v>1503</v>
      </c>
      <c r="X784">
        <v>0.006</v>
      </c>
      <c r="Y784" t="s">
        <v>1464</v>
      </c>
      <c r="AA784" t="s">
        <v>1465</v>
      </c>
    </row>
    <row r="785" spans="1:27" ht="14.25">
      <c r="A785" s="1" t="s">
        <v>2171</v>
      </c>
      <c r="B785" t="s">
        <v>2172</v>
      </c>
      <c r="C785" t="s">
        <v>2173</v>
      </c>
      <c r="D785" t="s">
        <v>909</v>
      </c>
      <c r="E785" t="s">
        <v>591</v>
      </c>
      <c r="F785" s="2">
        <v>37180</v>
      </c>
      <c r="G785" s="10">
        <f t="shared" si="12"/>
        <v>2001</v>
      </c>
      <c r="H785" t="s">
        <v>2174</v>
      </c>
      <c r="I785" t="s">
        <v>641</v>
      </c>
      <c r="J785">
        <v>13.31</v>
      </c>
      <c r="K785" t="s">
        <v>1457</v>
      </c>
      <c r="L785">
        <v>49</v>
      </c>
      <c r="M785" t="s">
        <v>1458</v>
      </c>
      <c r="N785" t="s">
        <v>2175</v>
      </c>
      <c r="O785" t="s">
        <v>1138</v>
      </c>
      <c r="P785" t="s">
        <v>1461</v>
      </c>
      <c r="Q785" t="s">
        <v>3282</v>
      </c>
      <c r="R785">
        <v>0.05</v>
      </c>
      <c r="S785" t="s">
        <v>1503</v>
      </c>
      <c r="U785">
        <v>0.02</v>
      </c>
      <c r="V785" t="s">
        <v>1463</v>
      </c>
      <c r="X785">
        <v>0.001</v>
      </c>
      <c r="Y785" t="s">
        <v>1464</v>
      </c>
      <c r="AA785" t="s">
        <v>2176</v>
      </c>
    </row>
    <row r="786" spans="1:27" ht="14.25">
      <c r="A786" s="1" t="s">
        <v>2177</v>
      </c>
      <c r="B786" t="s">
        <v>2178</v>
      </c>
      <c r="C786" t="s">
        <v>2179</v>
      </c>
      <c r="D786" t="s">
        <v>989</v>
      </c>
      <c r="E786" t="s">
        <v>990</v>
      </c>
      <c r="F786" s="2">
        <v>37186</v>
      </c>
      <c r="G786" s="10">
        <f t="shared" si="12"/>
        <v>2001</v>
      </c>
      <c r="I786" t="s">
        <v>1204</v>
      </c>
      <c r="J786">
        <v>13.31</v>
      </c>
      <c r="K786" t="s">
        <v>1457</v>
      </c>
      <c r="L786">
        <v>30</v>
      </c>
      <c r="M786" t="s">
        <v>1458</v>
      </c>
      <c r="N786" t="s">
        <v>2180</v>
      </c>
      <c r="O786" t="s">
        <v>1138</v>
      </c>
      <c r="P786" t="s">
        <v>1461</v>
      </c>
      <c r="Q786" t="s">
        <v>3260</v>
      </c>
      <c r="R786">
        <v>150</v>
      </c>
      <c r="S786" t="s">
        <v>1141</v>
      </c>
      <c r="Z786" t="s">
        <v>586</v>
      </c>
      <c r="AA786" t="s">
        <v>1465</v>
      </c>
    </row>
    <row r="787" spans="1:27" ht="14.25">
      <c r="A787" s="1" t="s">
        <v>2181</v>
      </c>
      <c r="B787" t="s">
        <v>2182</v>
      </c>
      <c r="C787" t="s">
        <v>2182</v>
      </c>
      <c r="D787" t="s">
        <v>1229</v>
      </c>
      <c r="E787" t="s">
        <v>1230</v>
      </c>
      <c r="F787" s="2">
        <v>37187</v>
      </c>
      <c r="G787" s="10">
        <f t="shared" si="12"/>
        <v>2001</v>
      </c>
      <c r="H787" t="s">
        <v>2183</v>
      </c>
      <c r="I787" t="s">
        <v>2184</v>
      </c>
      <c r="J787">
        <v>13.31</v>
      </c>
      <c r="K787" t="s">
        <v>1457</v>
      </c>
      <c r="L787">
        <v>31.4</v>
      </c>
      <c r="M787" t="s">
        <v>1458</v>
      </c>
      <c r="N787" t="s">
        <v>2185</v>
      </c>
      <c r="O787" t="s">
        <v>1138</v>
      </c>
      <c r="P787" t="s">
        <v>1461</v>
      </c>
      <c r="Q787" t="s">
        <v>3214</v>
      </c>
      <c r="R787">
        <v>0.0057</v>
      </c>
      <c r="S787" t="s">
        <v>1464</v>
      </c>
      <c r="U787">
        <v>0.2</v>
      </c>
      <c r="V787" t="s">
        <v>1503</v>
      </c>
      <c r="AA787" t="s">
        <v>1465</v>
      </c>
    </row>
    <row r="788" spans="1:27" ht="14.25">
      <c r="A788" s="1" t="s">
        <v>2187</v>
      </c>
      <c r="B788" t="s">
        <v>2188</v>
      </c>
      <c r="C788" t="s">
        <v>2189</v>
      </c>
      <c r="D788" t="s">
        <v>638</v>
      </c>
      <c r="E788" t="s">
        <v>639</v>
      </c>
      <c r="F788" s="2">
        <v>37187</v>
      </c>
      <c r="G788" s="10">
        <f t="shared" si="12"/>
        <v>2001</v>
      </c>
      <c r="H788" t="s">
        <v>2190</v>
      </c>
      <c r="I788" t="s">
        <v>1204</v>
      </c>
      <c r="J788">
        <v>13.31</v>
      </c>
      <c r="K788" t="s">
        <v>1717</v>
      </c>
      <c r="L788">
        <v>29.3</v>
      </c>
      <c r="M788" t="s">
        <v>1458</v>
      </c>
      <c r="N788" t="s">
        <v>2191</v>
      </c>
      <c r="O788" t="s">
        <v>1138</v>
      </c>
      <c r="P788" t="s">
        <v>1468</v>
      </c>
      <c r="R788">
        <v>0.07</v>
      </c>
      <c r="S788" t="s">
        <v>1503</v>
      </c>
      <c r="T788" t="s">
        <v>3283</v>
      </c>
      <c r="U788">
        <v>1</v>
      </c>
      <c r="V788" t="s">
        <v>1664</v>
      </c>
      <c r="W788" t="s">
        <v>3284</v>
      </c>
      <c r="Z788" t="s">
        <v>586</v>
      </c>
      <c r="AA788" t="s">
        <v>3285</v>
      </c>
    </row>
    <row r="789" spans="1:27" ht="14.25">
      <c r="A789" s="1" t="s">
        <v>901</v>
      </c>
      <c r="B789" t="s">
        <v>902</v>
      </c>
      <c r="C789" t="s">
        <v>902</v>
      </c>
      <c r="D789" t="s">
        <v>871</v>
      </c>
      <c r="E789" t="s">
        <v>872</v>
      </c>
      <c r="F789" s="2">
        <v>37188</v>
      </c>
      <c r="G789" s="10">
        <f t="shared" si="12"/>
        <v>2001</v>
      </c>
      <c r="H789" t="s">
        <v>903</v>
      </c>
      <c r="I789" t="s">
        <v>2193</v>
      </c>
      <c r="J789">
        <v>13.31</v>
      </c>
      <c r="K789" t="s">
        <v>1457</v>
      </c>
      <c r="L789">
        <v>16</v>
      </c>
      <c r="M789" t="s">
        <v>1458</v>
      </c>
      <c r="N789" t="s">
        <v>2194</v>
      </c>
      <c r="O789" t="s">
        <v>1138</v>
      </c>
      <c r="P789" t="s">
        <v>1461</v>
      </c>
      <c r="Q789" t="s">
        <v>2566</v>
      </c>
      <c r="R789">
        <v>0.069</v>
      </c>
      <c r="S789" t="s">
        <v>1503</v>
      </c>
      <c r="U789">
        <v>0.253</v>
      </c>
      <c r="V789" t="s">
        <v>1463</v>
      </c>
      <c r="X789">
        <v>0.0043</v>
      </c>
      <c r="Y789" t="s">
        <v>1464</v>
      </c>
      <c r="AA789" t="s">
        <v>1465</v>
      </c>
    </row>
    <row r="790" spans="1:27" ht="14.25">
      <c r="A790" s="1" t="s">
        <v>2195</v>
      </c>
      <c r="B790" t="s">
        <v>2196</v>
      </c>
      <c r="C790" t="s">
        <v>2197</v>
      </c>
      <c r="D790" t="s">
        <v>989</v>
      </c>
      <c r="E790" t="s">
        <v>990</v>
      </c>
      <c r="F790" s="2">
        <v>37189</v>
      </c>
      <c r="G790" s="10">
        <f t="shared" si="12"/>
        <v>2001</v>
      </c>
      <c r="I790" t="s">
        <v>1204</v>
      </c>
      <c r="J790">
        <v>13.31</v>
      </c>
      <c r="K790" t="s">
        <v>1457</v>
      </c>
      <c r="L790">
        <v>22</v>
      </c>
      <c r="M790" t="s">
        <v>1458</v>
      </c>
      <c r="O790" t="s">
        <v>1138</v>
      </c>
      <c r="P790" t="s">
        <v>1461</v>
      </c>
      <c r="Q790" t="s">
        <v>3286</v>
      </c>
      <c r="R790">
        <v>0.001</v>
      </c>
      <c r="S790" t="s">
        <v>1464</v>
      </c>
      <c r="X790">
        <v>0.001</v>
      </c>
      <c r="Y790" t="s">
        <v>1464</v>
      </c>
      <c r="AA790" t="s">
        <v>1465</v>
      </c>
    </row>
    <row r="791" spans="1:27" ht="14.25">
      <c r="A791" s="1" t="s">
        <v>779</v>
      </c>
      <c r="B791" t="s">
        <v>780</v>
      </c>
      <c r="C791" t="s">
        <v>781</v>
      </c>
      <c r="D791" t="s">
        <v>782</v>
      </c>
      <c r="E791" t="s">
        <v>783</v>
      </c>
      <c r="F791" s="2">
        <v>37193</v>
      </c>
      <c r="G791" s="10">
        <f t="shared" si="12"/>
        <v>2001</v>
      </c>
      <c r="H791" t="s">
        <v>784</v>
      </c>
      <c r="I791" t="s">
        <v>2199</v>
      </c>
      <c r="J791">
        <v>13.31</v>
      </c>
      <c r="K791" t="s">
        <v>1433</v>
      </c>
      <c r="L791">
        <v>13</v>
      </c>
      <c r="M791" t="s">
        <v>1458</v>
      </c>
      <c r="N791" t="s">
        <v>2200</v>
      </c>
      <c r="O791" t="s">
        <v>1138</v>
      </c>
      <c r="P791" t="s">
        <v>1461</v>
      </c>
      <c r="Q791" t="s">
        <v>3287</v>
      </c>
      <c r="R791">
        <v>0.26</v>
      </c>
      <c r="S791" t="s">
        <v>1503</v>
      </c>
      <c r="X791">
        <v>0.02</v>
      </c>
      <c r="Y791" t="s">
        <v>1464</v>
      </c>
      <c r="AA791" t="s">
        <v>1465</v>
      </c>
    </row>
    <row r="792" spans="1:27" ht="14.25">
      <c r="A792" s="1" t="s">
        <v>2207</v>
      </c>
      <c r="B792" t="s">
        <v>2208</v>
      </c>
      <c r="C792" t="s">
        <v>2209</v>
      </c>
      <c r="D792" t="s">
        <v>1497</v>
      </c>
      <c r="E792" t="s">
        <v>1498</v>
      </c>
      <c r="F792" s="2">
        <v>37200</v>
      </c>
      <c r="G792" s="10">
        <f t="shared" si="12"/>
        <v>2001</v>
      </c>
      <c r="H792" t="s">
        <v>2210</v>
      </c>
      <c r="I792" t="s">
        <v>2211</v>
      </c>
      <c r="J792">
        <v>13.31</v>
      </c>
      <c r="K792" t="s">
        <v>1717</v>
      </c>
      <c r="L792">
        <v>60</v>
      </c>
      <c r="M792" t="s">
        <v>1458</v>
      </c>
      <c r="O792" t="s">
        <v>1138</v>
      </c>
      <c r="P792" t="s">
        <v>1468</v>
      </c>
      <c r="Q792" t="s">
        <v>1502</v>
      </c>
      <c r="R792">
        <v>0.95</v>
      </c>
      <c r="S792" t="s">
        <v>1503</v>
      </c>
      <c r="U792">
        <v>4.17</v>
      </c>
      <c r="V792" t="s">
        <v>1463</v>
      </c>
      <c r="X792">
        <v>0.02</v>
      </c>
      <c r="Y792" t="s">
        <v>1464</v>
      </c>
      <c r="Z792" t="s">
        <v>1864</v>
      </c>
      <c r="AA792" t="s">
        <v>1465</v>
      </c>
    </row>
    <row r="793" spans="1:27" ht="14.25">
      <c r="A793" s="1" t="s">
        <v>907</v>
      </c>
      <c r="B793" t="s">
        <v>908</v>
      </c>
      <c r="C793" t="s">
        <v>908</v>
      </c>
      <c r="D793" t="s">
        <v>909</v>
      </c>
      <c r="E793" t="s">
        <v>591</v>
      </c>
      <c r="F793" s="2">
        <v>37224</v>
      </c>
      <c r="G793" s="10">
        <f t="shared" si="12"/>
        <v>2001</v>
      </c>
      <c r="H793" t="s">
        <v>910</v>
      </c>
      <c r="I793" t="s">
        <v>641</v>
      </c>
      <c r="J793">
        <v>13.31</v>
      </c>
      <c r="K793" t="s">
        <v>1457</v>
      </c>
      <c r="L793">
        <v>91.2</v>
      </c>
      <c r="M793" t="s">
        <v>1458</v>
      </c>
      <c r="N793" t="s">
        <v>2213</v>
      </c>
      <c r="O793" t="s">
        <v>1138</v>
      </c>
      <c r="P793" t="s">
        <v>1468</v>
      </c>
      <c r="R793">
        <v>0.055</v>
      </c>
      <c r="S793" t="s">
        <v>1503</v>
      </c>
      <c r="U793">
        <v>0.6</v>
      </c>
      <c r="V793" t="s">
        <v>1681</v>
      </c>
      <c r="X793">
        <v>0.0006</v>
      </c>
      <c r="Y793" t="s">
        <v>1464</v>
      </c>
      <c r="AA793" t="s">
        <v>3288</v>
      </c>
    </row>
    <row r="794" spans="1:27" ht="14.25">
      <c r="A794" s="1" t="s">
        <v>907</v>
      </c>
      <c r="B794" t="s">
        <v>908</v>
      </c>
      <c r="C794" t="s">
        <v>908</v>
      </c>
      <c r="D794" t="s">
        <v>909</v>
      </c>
      <c r="E794" t="s">
        <v>591</v>
      </c>
      <c r="F794" s="2">
        <v>37224</v>
      </c>
      <c r="G794" s="10">
        <f t="shared" si="12"/>
        <v>2001</v>
      </c>
      <c r="H794" t="s">
        <v>910</v>
      </c>
      <c r="I794" t="s">
        <v>2215</v>
      </c>
      <c r="J794">
        <v>13.31</v>
      </c>
      <c r="K794" t="s">
        <v>1457</v>
      </c>
      <c r="L794">
        <v>37</v>
      </c>
      <c r="M794" t="s">
        <v>1458</v>
      </c>
      <c r="N794" t="s">
        <v>2216</v>
      </c>
      <c r="O794" t="s">
        <v>1138</v>
      </c>
      <c r="P794" t="s">
        <v>1468</v>
      </c>
      <c r="R794">
        <v>0.021</v>
      </c>
      <c r="S794" t="s">
        <v>1503</v>
      </c>
      <c r="U794">
        <v>0.09</v>
      </c>
      <c r="V794" t="s">
        <v>1463</v>
      </c>
      <c r="X794">
        <v>0.0006</v>
      </c>
      <c r="Y794" t="s">
        <v>1464</v>
      </c>
      <c r="AA794" t="s">
        <v>3289</v>
      </c>
    </row>
    <row r="795" spans="1:27" ht="14.25">
      <c r="A795" s="1" t="s">
        <v>2218</v>
      </c>
      <c r="B795" t="s">
        <v>2219</v>
      </c>
      <c r="C795" t="s">
        <v>2220</v>
      </c>
      <c r="D795" t="s">
        <v>1217</v>
      </c>
      <c r="E795" t="s">
        <v>1218</v>
      </c>
      <c r="F795" s="2">
        <v>37232</v>
      </c>
      <c r="G795" s="10">
        <f t="shared" si="12"/>
        <v>2001</v>
      </c>
      <c r="H795" t="s">
        <v>2221</v>
      </c>
      <c r="I795" t="s">
        <v>1421</v>
      </c>
      <c r="J795">
        <v>13.31</v>
      </c>
      <c r="K795" t="s">
        <v>1457</v>
      </c>
      <c r="L795">
        <v>21</v>
      </c>
      <c r="M795" t="s">
        <v>1458</v>
      </c>
      <c r="O795" t="s">
        <v>1138</v>
      </c>
      <c r="P795" t="s">
        <v>1461</v>
      </c>
      <c r="Q795" t="s">
        <v>3290</v>
      </c>
      <c r="R795">
        <v>0.0006</v>
      </c>
      <c r="S795" t="s">
        <v>1464</v>
      </c>
      <c r="X795">
        <v>0.0006</v>
      </c>
      <c r="Y795" t="s">
        <v>1464</v>
      </c>
      <c r="AA795" t="s">
        <v>1465</v>
      </c>
    </row>
    <row r="796" spans="1:27" ht="14.25">
      <c r="A796" s="1" t="s">
        <v>2222</v>
      </c>
      <c r="B796" t="s">
        <v>2223</v>
      </c>
      <c r="C796" t="s">
        <v>2223</v>
      </c>
      <c r="D796" t="s">
        <v>1229</v>
      </c>
      <c r="E796" t="s">
        <v>1230</v>
      </c>
      <c r="F796" s="2">
        <v>37236</v>
      </c>
      <c r="G796" s="10">
        <f t="shared" si="12"/>
        <v>2001</v>
      </c>
      <c r="H796" t="s">
        <v>2224</v>
      </c>
      <c r="I796" t="s">
        <v>2225</v>
      </c>
      <c r="J796">
        <v>13.31</v>
      </c>
      <c r="K796" t="s">
        <v>1457</v>
      </c>
      <c r="L796">
        <v>35</v>
      </c>
      <c r="M796" t="s">
        <v>1458</v>
      </c>
      <c r="O796" t="s">
        <v>1138</v>
      </c>
      <c r="P796" t="s">
        <v>1461</v>
      </c>
      <c r="Q796" t="s">
        <v>1457</v>
      </c>
      <c r="R796">
        <v>0.0057</v>
      </c>
      <c r="S796" t="s">
        <v>1464</v>
      </c>
      <c r="U796">
        <v>0.2</v>
      </c>
      <c r="V796" t="s">
        <v>1503</v>
      </c>
      <c r="AA796" t="s">
        <v>1465</v>
      </c>
    </row>
    <row r="797" spans="1:27" ht="14.25">
      <c r="A797" s="1" t="s">
        <v>2244</v>
      </c>
      <c r="B797" t="s">
        <v>2245</v>
      </c>
      <c r="C797" t="s">
        <v>2245</v>
      </c>
      <c r="D797" t="s">
        <v>909</v>
      </c>
      <c r="E797" t="s">
        <v>591</v>
      </c>
      <c r="F797" s="2">
        <v>37252</v>
      </c>
      <c r="G797" s="10">
        <f t="shared" si="12"/>
        <v>2001</v>
      </c>
      <c r="H797" t="s">
        <v>2246</v>
      </c>
      <c r="I797" t="s">
        <v>1204</v>
      </c>
      <c r="J797">
        <v>13.31</v>
      </c>
      <c r="K797" t="s">
        <v>1457</v>
      </c>
      <c r="L797">
        <v>76</v>
      </c>
      <c r="M797" t="s">
        <v>1458</v>
      </c>
      <c r="N797" t="s">
        <v>2247</v>
      </c>
      <c r="O797" t="s">
        <v>1138</v>
      </c>
      <c r="P797" t="s">
        <v>1468</v>
      </c>
      <c r="Q797" t="s">
        <v>3291</v>
      </c>
      <c r="R797">
        <v>0.5</v>
      </c>
      <c r="S797" t="s">
        <v>1503</v>
      </c>
      <c r="U797">
        <v>0.75</v>
      </c>
      <c r="V797" t="s">
        <v>1463</v>
      </c>
      <c r="X797">
        <v>0.006</v>
      </c>
      <c r="Y797" t="s">
        <v>1464</v>
      </c>
      <c r="AA797" t="s">
        <v>3292</v>
      </c>
    </row>
    <row r="798" spans="1:27" ht="14.25">
      <c r="A798" s="1" t="s">
        <v>549</v>
      </c>
      <c r="B798" t="s">
        <v>550</v>
      </c>
      <c r="C798" t="s">
        <v>551</v>
      </c>
      <c r="D798" t="s">
        <v>1510</v>
      </c>
      <c r="E798" t="s">
        <v>1511</v>
      </c>
      <c r="F798" s="2">
        <v>37281</v>
      </c>
      <c r="G798" s="10">
        <f t="shared" si="12"/>
        <v>2002</v>
      </c>
      <c r="H798" t="s">
        <v>552</v>
      </c>
      <c r="I798" t="s">
        <v>2253</v>
      </c>
      <c r="J798">
        <v>13.31</v>
      </c>
      <c r="K798" t="s">
        <v>1717</v>
      </c>
      <c r="L798">
        <v>65.5</v>
      </c>
      <c r="M798" t="s">
        <v>1458</v>
      </c>
      <c r="N798" t="s">
        <v>2254</v>
      </c>
      <c r="O798" t="s">
        <v>1138</v>
      </c>
      <c r="P798" t="s">
        <v>1461</v>
      </c>
      <c r="Q798" t="s">
        <v>2110</v>
      </c>
      <c r="R798">
        <v>0.26</v>
      </c>
      <c r="S798" t="s">
        <v>1503</v>
      </c>
      <c r="U798">
        <v>0.17</v>
      </c>
      <c r="V798" t="s">
        <v>1463</v>
      </c>
      <c r="X798">
        <v>0.004</v>
      </c>
      <c r="Y798" t="s">
        <v>1464</v>
      </c>
      <c r="AA798" t="s">
        <v>1465</v>
      </c>
    </row>
    <row r="799" spans="1:27" ht="14.25">
      <c r="A799" s="1" t="s">
        <v>2262</v>
      </c>
      <c r="B799" t="s">
        <v>2263</v>
      </c>
      <c r="C799" t="s">
        <v>2264</v>
      </c>
      <c r="D799" t="s">
        <v>1497</v>
      </c>
      <c r="E799" t="s">
        <v>1498</v>
      </c>
      <c r="F799" s="2">
        <v>37299</v>
      </c>
      <c r="G799" s="10">
        <f t="shared" si="12"/>
        <v>2002</v>
      </c>
      <c r="H799" t="s">
        <v>2265</v>
      </c>
      <c r="I799" t="s">
        <v>2266</v>
      </c>
      <c r="J799">
        <v>13.31</v>
      </c>
      <c r="O799" t="s">
        <v>1138</v>
      </c>
      <c r="P799" t="s">
        <v>1461</v>
      </c>
      <c r="Q799" t="s">
        <v>3293</v>
      </c>
      <c r="R799">
        <v>0.003</v>
      </c>
      <c r="S799" t="s">
        <v>1503</v>
      </c>
      <c r="U799">
        <v>0.0015</v>
      </c>
      <c r="V799" t="s">
        <v>1463</v>
      </c>
      <c r="AA799" t="s">
        <v>1465</v>
      </c>
    </row>
    <row r="800" spans="1:27" ht="14.25">
      <c r="A800" s="1" t="s">
        <v>3455</v>
      </c>
      <c r="B800" t="s">
        <v>3456</v>
      </c>
      <c r="C800" t="s">
        <v>3457</v>
      </c>
      <c r="D800" t="s">
        <v>808</v>
      </c>
      <c r="E800" t="s">
        <v>1320</v>
      </c>
      <c r="F800" s="2">
        <v>37347</v>
      </c>
      <c r="G800" s="10">
        <f t="shared" si="12"/>
        <v>2002</v>
      </c>
      <c r="H800" t="s">
        <v>3458</v>
      </c>
      <c r="I800" t="s">
        <v>1725</v>
      </c>
      <c r="J800">
        <v>13.31</v>
      </c>
      <c r="K800" t="s">
        <v>1457</v>
      </c>
      <c r="L800">
        <v>33</v>
      </c>
      <c r="M800" t="s">
        <v>1458</v>
      </c>
      <c r="O800" t="s">
        <v>1138</v>
      </c>
      <c r="P800" t="s">
        <v>1461</v>
      </c>
      <c r="Q800" t="s">
        <v>3294</v>
      </c>
      <c r="T800" t="s">
        <v>3295</v>
      </c>
      <c r="AA800" t="s">
        <v>3296</v>
      </c>
    </row>
    <row r="801" spans="1:27" ht="14.25">
      <c r="A801" s="1" t="s">
        <v>3471</v>
      </c>
      <c r="B801" t="s">
        <v>3472</v>
      </c>
      <c r="C801" t="s">
        <v>3473</v>
      </c>
      <c r="D801" t="s">
        <v>909</v>
      </c>
      <c r="E801" t="s">
        <v>591</v>
      </c>
      <c r="F801" s="2">
        <v>37399</v>
      </c>
      <c r="G801" s="10">
        <f t="shared" si="12"/>
        <v>2002</v>
      </c>
      <c r="H801" t="s">
        <v>3474</v>
      </c>
      <c r="I801" t="s">
        <v>3475</v>
      </c>
      <c r="J801">
        <v>13.31</v>
      </c>
      <c r="K801" t="s">
        <v>1457</v>
      </c>
      <c r="L801">
        <v>12.84</v>
      </c>
      <c r="M801" t="s">
        <v>1458</v>
      </c>
      <c r="N801" t="s">
        <v>3476</v>
      </c>
      <c r="O801" t="s">
        <v>1138</v>
      </c>
      <c r="P801" t="s">
        <v>1461</v>
      </c>
      <c r="Q801" t="s">
        <v>3297</v>
      </c>
      <c r="R801">
        <v>0.023</v>
      </c>
      <c r="S801" t="s">
        <v>1503</v>
      </c>
      <c r="U801">
        <v>0.0012</v>
      </c>
      <c r="V801" t="s">
        <v>1463</v>
      </c>
      <c r="X801">
        <v>0.002</v>
      </c>
      <c r="Y801" t="s">
        <v>1464</v>
      </c>
      <c r="AA801" t="s">
        <v>3477</v>
      </c>
    </row>
    <row r="802" spans="1:27" ht="14.25">
      <c r="A802" s="1" t="s">
        <v>3471</v>
      </c>
      <c r="B802" t="s">
        <v>3472</v>
      </c>
      <c r="C802" t="s">
        <v>3473</v>
      </c>
      <c r="D802" t="s">
        <v>909</v>
      </c>
      <c r="E802" t="s">
        <v>591</v>
      </c>
      <c r="F802" s="2">
        <v>37399</v>
      </c>
      <c r="G802" s="10">
        <f t="shared" si="12"/>
        <v>2002</v>
      </c>
      <c r="H802" t="s">
        <v>3474</v>
      </c>
      <c r="I802" t="s">
        <v>3478</v>
      </c>
      <c r="J802">
        <v>13.31</v>
      </c>
      <c r="K802" t="s">
        <v>1457</v>
      </c>
      <c r="L802">
        <v>11.45</v>
      </c>
      <c r="M802" t="s">
        <v>1458</v>
      </c>
      <c r="N802" t="s">
        <v>2291</v>
      </c>
      <c r="O802" t="s">
        <v>1138</v>
      </c>
      <c r="P802" t="s">
        <v>1461</v>
      </c>
      <c r="Q802" t="s">
        <v>3297</v>
      </c>
      <c r="R802">
        <v>0.021</v>
      </c>
      <c r="S802" t="s">
        <v>1503</v>
      </c>
      <c r="U802">
        <v>0.04</v>
      </c>
      <c r="V802" t="s">
        <v>1463</v>
      </c>
      <c r="X802">
        <v>0.002</v>
      </c>
      <c r="Y802" t="s">
        <v>1464</v>
      </c>
      <c r="AA802" t="s">
        <v>2292</v>
      </c>
    </row>
    <row r="803" spans="1:27" ht="14.25">
      <c r="A803" s="1" t="s">
        <v>2296</v>
      </c>
      <c r="B803" t="s">
        <v>2297</v>
      </c>
      <c r="C803" t="s">
        <v>2298</v>
      </c>
      <c r="D803" t="s">
        <v>1531</v>
      </c>
      <c r="E803" t="s">
        <v>1532</v>
      </c>
      <c r="F803" s="2">
        <v>37434</v>
      </c>
      <c r="G803" s="10">
        <f t="shared" si="12"/>
        <v>2002</v>
      </c>
      <c r="H803" t="s">
        <v>2299</v>
      </c>
      <c r="I803" t="s">
        <v>2300</v>
      </c>
      <c r="J803">
        <v>13.31</v>
      </c>
      <c r="K803" t="s">
        <v>1457</v>
      </c>
      <c r="L803">
        <v>33</v>
      </c>
      <c r="M803" t="s">
        <v>1458</v>
      </c>
      <c r="N803" t="s">
        <v>2301</v>
      </c>
      <c r="O803" t="s">
        <v>1138</v>
      </c>
      <c r="P803" t="s">
        <v>1461</v>
      </c>
      <c r="Q803" t="s">
        <v>3298</v>
      </c>
      <c r="R803">
        <v>0.1</v>
      </c>
      <c r="S803" t="s">
        <v>1503</v>
      </c>
      <c r="X803">
        <v>0.003</v>
      </c>
      <c r="Y803" t="s">
        <v>1464</v>
      </c>
      <c r="Z803" t="s">
        <v>1482</v>
      </c>
      <c r="AA803" t="s">
        <v>1465</v>
      </c>
    </row>
    <row r="804" spans="1:27" ht="14.25">
      <c r="A804" s="1" t="s">
        <v>3166</v>
      </c>
      <c r="B804" t="s">
        <v>3167</v>
      </c>
      <c r="C804" t="s">
        <v>3167</v>
      </c>
      <c r="D804" t="s">
        <v>959</v>
      </c>
      <c r="E804" t="s">
        <v>960</v>
      </c>
      <c r="F804" s="2">
        <v>37449</v>
      </c>
      <c r="G804" s="10">
        <f t="shared" si="12"/>
        <v>2002</v>
      </c>
      <c r="H804" t="s">
        <v>3168</v>
      </c>
      <c r="I804" t="s">
        <v>3169</v>
      </c>
      <c r="J804">
        <v>13.31</v>
      </c>
      <c r="K804" t="s">
        <v>1457</v>
      </c>
      <c r="L804">
        <v>33.5</v>
      </c>
      <c r="M804" t="s">
        <v>1458</v>
      </c>
      <c r="N804" t="s">
        <v>3170</v>
      </c>
      <c r="O804" t="s">
        <v>1138</v>
      </c>
      <c r="P804" t="s">
        <v>1461</v>
      </c>
      <c r="Q804" t="s">
        <v>3299</v>
      </c>
      <c r="R804">
        <v>1.057</v>
      </c>
      <c r="S804" t="s">
        <v>1464</v>
      </c>
      <c r="X804">
        <v>1.057</v>
      </c>
      <c r="Y804" t="s">
        <v>1464</v>
      </c>
      <c r="AA804" t="s">
        <v>1465</v>
      </c>
    </row>
    <row r="805" spans="1:27" ht="14.25">
      <c r="A805" s="1" t="s">
        <v>2323</v>
      </c>
      <c r="B805" t="s">
        <v>2324</v>
      </c>
      <c r="C805" t="s">
        <v>2121</v>
      </c>
      <c r="D805" t="s">
        <v>909</v>
      </c>
      <c r="E805" t="s">
        <v>591</v>
      </c>
      <c r="F805" s="2">
        <v>37523</v>
      </c>
      <c r="G805" s="10">
        <f t="shared" si="12"/>
        <v>2002</v>
      </c>
      <c r="H805" t="s">
        <v>2325</v>
      </c>
      <c r="I805" t="s">
        <v>888</v>
      </c>
      <c r="J805">
        <v>13.31</v>
      </c>
      <c r="K805" t="s">
        <v>1457</v>
      </c>
      <c r="L805">
        <v>99</v>
      </c>
      <c r="M805" t="s">
        <v>1458</v>
      </c>
      <c r="O805" t="s">
        <v>1138</v>
      </c>
      <c r="P805" t="s">
        <v>1468</v>
      </c>
      <c r="R805">
        <v>0.56</v>
      </c>
      <c r="S805" t="s">
        <v>1503</v>
      </c>
      <c r="U805">
        <v>0.0057</v>
      </c>
      <c r="V805" t="s">
        <v>1464</v>
      </c>
      <c r="X805">
        <v>0.0057</v>
      </c>
      <c r="Y805" t="s">
        <v>1464</v>
      </c>
      <c r="AA805" t="s">
        <v>2326</v>
      </c>
    </row>
    <row r="806" spans="1:27" ht="14.25">
      <c r="A806" s="1" t="s">
        <v>2336</v>
      </c>
      <c r="B806" t="s">
        <v>2337</v>
      </c>
      <c r="C806" t="s">
        <v>2338</v>
      </c>
      <c r="D806" t="s">
        <v>769</v>
      </c>
      <c r="E806" t="s">
        <v>770</v>
      </c>
      <c r="F806" s="2">
        <v>37547</v>
      </c>
      <c r="G806" s="10">
        <f t="shared" si="12"/>
        <v>2002</v>
      </c>
      <c r="I806" t="s">
        <v>2339</v>
      </c>
      <c r="J806">
        <v>13.31</v>
      </c>
      <c r="K806" t="s">
        <v>1457</v>
      </c>
      <c r="L806">
        <v>34.4</v>
      </c>
      <c r="M806" t="s">
        <v>1458</v>
      </c>
      <c r="N806" t="s">
        <v>2340</v>
      </c>
      <c r="O806" t="s">
        <v>1138</v>
      </c>
      <c r="P806" t="s">
        <v>1461</v>
      </c>
      <c r="Q806" t="s">
        <v>3300</v>
      </c>
      <c r="T806" t="s">
        <v>3295</v>
      </c>
      <c r="AA806" t="s">
        <v>3301</v>
      </c>
    </row>
    <row r="807" spans="1:27" ht="14.25">
      <c r="A807" s="1" t="s">
        <v>2342</v>
      </c>
      <c r="B807" t="s">
        <v>2343</v>
      </c>
      <c r="C807" t="s">
        <v>2344</v>
      </c>
      <c r="D807" t="s">
        <v>871</v>
      </c>
      <c r="E807" t="s">
        <v>872</v>
      </c>
      <c r="F807" s="2">
        <v>37551</v>
      </c>
      <c r="G807" s="10">
        <f t="shared" si="12"/>
        <v>2002</v>
      </c>
      <c r="H807" t="s">
        <v>2345</v>
      </c>
      <c r="I807" t="s">
        <v>2346</v>
      </c>
      <c r="J807">
        <v>13.31</v>
      </c>
      <c r="K807" t="s">
        <v>1457</v>
      </c>
      <c r="L807">
        <v>4.62</v>
      </c>
      <c r="M807" t="s">
        <v>1458</v>
      </c>
      <c r="N807" t="s">
        <v>2347</v>
      </c>
      <c r="O807" t="s">
        <v>1138</v>
      </c>
      <c r="P807" t="s">
        <v>1468</v>
      </c>
      <c r="Q807" t="s">
        <v>1172</v>
      </c>
      <c r="R807">
        <v>0.014</v>
      </c>
      <c r="S807" t="s">
        <v>1503</v>
      </c>
      <c r="U807">
        <v>0.003</v>
      </c>
      <c r="V807" t="s">
        <v>1464</v>
      </c>
      <c r="AA807" t="s">
        <v>1465</v>
      </c>
    </row>
    <row r="808" spans="1:27" ht="14.25">
      <c r="A808" s="1" t="s">
        <v>1450</v>
      </c>
      <c r="B808" t="s">
        <v>1451</v>
      </c>
      <c r="C808" t="s">
        <v>1452</v>
      </c>
      <c r="D808" t="s">
        <v>1453</v>
      </c>
      <c r="E808" t="s">
        <v>1454</v>
      </c>
      <c r="F808" s="2">
        <v>37578</v>
      </c>
      <c r="G808" s="10">
        <f t="shared" si="12"/>
        <v>2002</v>
      </c>
      <c r="H808" t="s">
        <v>1455</v>
      </c>
      <c r="I808" t="s">
        <v>1725</v>
      </c>
      <c r="J808">
        <v>13.31</v>
      </c>
      <c r="K808" t="s">
        <v>1457</v>
      </c>
      <c r="L808">
        <v>99</v>
      </c>
      <c r="M808" t="s">
        <v>1458</v>
      </c>
      <c r="N808" t="s">
        <v>2353</v>
      </c>
      <c r="O808" t="s">
        <v>1138</v>
      </c>
      <c r="P808" t="s">
        <v>1461</v>
      </c>
      <c r="Q808" t="s">
        <v>3302</v>
      </c>
      <c r="R808">
        <v>0.1</v>
      </c>
      <c r="S808" t="s">
        <v>1503</v>
      </c>
      <c r="T808" t="s">
        <v>2354</v>
      </c>
      <c r="U808">
        <v>0.44</v>
      </c>
      <c r="V808" t="s">
        <v>1463</v>
      </c>
      <c r="W808" t="s">
        <v>2355</v>
      </c>
      <c r="X808">
        <v>0.001</v>
      </c>
      <c r="Y808" t="s">
        <v>1464</v>
      </c>
      <c r="Z808" t="s">
        <v>2354</v>
      </c>
      <c r="AA808" t="s">
        <v>1465</v>
      </c>
    </row>
    <row r="809" spans="1:27" ht="14.25">
      <c r="A809" s="1" t="s">
        <v>2363</v>
      </c>
      <c r="B809" t="s">
        <v>2364</v>
      </c>
      <c r="C809" t="s">
        <v>2364</v>
      </c>
      <c r="D809" t="s">
        <v>1497</v>
      </c>
      <c r="E809" t="s">
        <v>1498</v>
      </c>
      <c r="F809" s="2">
        <v>37582</v>
      </c>
      <c r="G809" s="10">
        <f t="shared" si="12"/>
        <v>2002</v>
      </c>
      <c r="H809" t="s">
        <v>2365</v>
      </c>
      <c r="I809" t="s">
        <v>2360</v>
      </c>
      <c r="J809">
        <v>13.31</v>
      </c>
      <c r="K809" t="s">
        <v>1457</v>
      </c>
      <c r="L809">
        <v>6</v>
      </c>
      <c r="M809" t="s">
        <v>1458</v>
      </c>
      <c r="N809" t="s">
        <v>2366</v>
      </c>
      <c r="O809" t="s">
        <v>1138</v>
      </c>
      <c r="P809" t="s">
        <v>1468</v>
      </c>
      <c r="R809">
        <v>0.01</v>
      </c>
      <c r="S809" t="s">
        <v>1503</v>
      </c>
      <c r="T809" t="s">
        <v>1564</v>
      </c>
      <c r="U809">
        <v>0.02</v>
      </c>
      <c r="V809" t="s">
        <v>1463</v>
      </c>
      <c r="W809" t="s">
        <v>1564</v>
      </c>
      <c r="X809">
        <v>0.0017</v>
      </c>
      <c r="Y809" t="s">
        <v>1464</v>
      </c>
      <c r="AA809" t="s">
        <v>2367</v>
      </c>
    </row>
    <row r="810" spans="1:27" ht="14.25">
      <c r="A810" s="1" t="s">
        <v>2368</v>
      </c>
      <c r="B810" t="s">
        <v>2369</v>
      </c>
      <c r="D810" t="s">
        <v>1453</v>
      </c>
      <c r="E810" t="s">
        <v>1454</v>
      </c>
      <c r="F810" s="2">
        <v>37591</v>
      </c>
      <c r="G810" s="10">
        <f t="shared" si="12"/>
        <v>2002</v>
      </c>
      <c r="H810" t="s">
        <v>2370</v>
      </c>
      <c r="I810" t="s">
        <v>2371</v>
      </c>
      <c r="J810">
        <v>13.31</v>
      </c>
      <c r="K810" t="s">
        <v>1457</v>
      </c>
      <c r="L810">
        <v>26.5</v>
      </c>
      <c r="M810" t="s">
        <v>1458</v>
      </c>
      <c r="N810" t="s">
        <v>2372</v>
      </c>
      <c r="O810" t="s">
        <v>1138</v>
      </c>
      <c r="P810" t="s">
        <v>1468</v>
      </c>
      <c r="Q810" t="s">
        <v>2373</v>
      </c>
      <c r="R810">
        <v>16</v>
      </c>
      <c r="S810" t="s">
        <v>1463</v>
      </c>
      <c r="Z810" t="s">
        <v>586</v>
      </c>
      <c r="AA810" t="s">
        <v>1465</v>
      </c>
    </row>
    <row r="811" spans="1:27" ht="14.25">
      <c r="A811" s="1" t="s">
        <v>2374</v>
      </c>
      <c r="B811" t="s">
        <v>2375</v>
      </c>
      <c r="C811" t="s">
        <v>2376</v>
      </c>
      <c r="D811" t="s">
        <v>1497</v>
      </c>
      <c r="E811" t="s">
        <v>1498</v>
      </c>
      <c r="F811" s="2">
        <v>37599</v>
      </c>
      <c r="G811" s="10">
        <f t="shared" si="12"/>
        <v>2002</v>
      </c>
      <c r="H811" t="s">
        <v>2377</v>
      </c>
      <c r="I811" t="s">
        <v>2378</v>
      </c>
      <c r="J811">
        <v>13.31</v>
      </c>
      <c r="K811" t="s">
        <v>1457</v>
      </c>
      <c r="O811" t="s">
        <v>1138</v>
      </c>
      <c r="P811" t="s">
        <v>1468</v>
      </c>
      <c r="R811">
        <v>0.1</v>
      </c>
      <c r="S811" t="s">
        <v>1503</v>
      </c>
      <c r="U811">
        <v>0.55</v>
      </c>
      <c r="V811" t="s">
        <v>1463</v>
      </c>
      <c r="AA811" t="s">
        <v>1465</v>
      </c>
    </row>
    <row r="812" spans="1:27" ht="14.25">
      <c r="A812" s="1" t="s">
        <v>2374</v>
      </c>
      <c r="B812" t="s">
        <v>2375</v>
      </c>
      <c r="C812" t="s">
        <v>2376</v>
      </c>
      <c r="D812" t="s">
        <v>1497</v>
      </c>
      <c r="E812" t="s">
        <v>1498</v>
      </c>
      <c r="F812" s="2">
        <v>37599</v>
      </c>
      <c r="G812" s="10">
        <f t="shared" si="12"/>
        <v>2002</v>
      </c>
      <c r="H812" t="s">
        <v>2377</v>
      </c>
      <c r="I812" t="s">
        <v>2379</v>
      </c>
      <c r="J812">
        <v>13.31</v>
      </c>
      <c r="K812" t="s">
        <v>1457</v>
      </c>
      <c r="O812" t="s">
        <v>1138</v>
      </c>
      <c r="P812" t="s">
        <v>1468</v>
      </c>
      <c r="R812">
        <v>0.1</v>
      </c>
      <c r="S812" t="s">
        <v>1503</v>
      </c>
      <c r="U812">
        <v>0.55</v>
      </c>
      <c r="V812" t="s">
        <v>1463</v>
      </c>
      <c r="AA812" t="s">
        <v>1465</v>
      </c>
    </row>
    <row r="813" spans="1:27" ht="14.25">
      <c r="A813" s="1" t="s">
        <v>2380</v>
      </c>
      <c r="B813" t="s">
        <v>2381</v>
      </c>
      <c r="C813" t="s">
        <v>2381</v>
      </c>
      <c r="D813" t="s">
        <v>1497</v>
      </c>
      <c r="E813" t="s">
        <v>1498</v>
      </c>
      <c r="F813" s="2">
        <v>37609</v>
      </c>
      <c r="G813" s="10">
        <f t="shared" si="12"/>
        <v>2002</v>
      </c>
      <c r="H813" t="s">
        <v>2382</v>
      </c>
      <c r="I813" t="s">
        <v>2383</v>
      </c>
      <c r="J813">
        <v>13.31</v>
      </c>
      <c r="K813" t="s">
        <v>1457</v>
      </c>
      <c r="L813">
        <v>31</v>
      </c>
      <c r="M813" t="s">
        <v>1458</v>
      </c>
      <c r="O813" t="s">
        <v>1138</v>
      </c>
      <c r="P813" t="s">
        <v>1461</v>
      </c>
      <c r="Q813" t="s">
        <v>3303</v>
      </c>
      <c r="R813">
        <v>0.02</v>
      </c>
      <c r="S813" t="s">
        <v>1503</v>
      </c>
      <c r="U813">
        <v>0.08</v>
      </c>
      <c r="V813" t="s">
        <v>1463</v>
      </c>
      <c r="X813">
        <v>0.0006</v>
      </c>
      <c r="Y813" t="s">
        <v>1464</v>
      </c>
      <c r="Z813" t="s">
        <v>3304</v>
      </c>
      <c r="AA813" t="s">
        <v>1465</v>
      </c>
    </row>
    <row r="814" spans="1:27" ht="14.25">
      <c r="A814" s="1" t="s">
        <v>2380</v>
      </c>
      <c r="B814" t="s">
        <v>2381</v>
      </c>
      <c r="C814" t="s">
        <v>2381</v>
      </c>
      <c r="D814" t="s">
        <v>1497</v>
      </c>
      <c r="E814" t="s">
        <v>1498</v>
      </c>
      <c r="F814" s="2">
        <v>37609</v>
      </c>
      <c r="G814" s="10">
        <f t="shared" si="12"/>
        <v>2002</v>
      </c>
      <c r="H814" t="s">
        <v>2382</v>
      </c>
      <c r="I814" t="s">
        <v>2384</v>
      </c>
      <c r="J814">
        <v>13.31</v>
      </c>
      <c r="K814" t="s">
        <v>1457</v>
      </c>
      <c r="L814">
        <v>31</v>
      </c>
      <c r="M814" t="s">
        <v>1458</v>
      </c>
      <c r="O814" t="s">
        <v>1138</v>
      </c>
      <c r="P814" t="s">
        <v>1461</v>
      </c>
      <c r="Q814" t="s">
        <v>3305</v>
      </c>
      <c r="R814">
        <v>0.02</v>
      </c>
      <c r="S814" t="s">
        <v>1503</v>
      </c>
      <c r="U814">
        <v>0.08</v>
      </c>
      <c r="V814" t="s">
        <v>1463</v>
      </c>
      <c r="X814">
        <v>0.0006</v>
      </c>
      <c r="Y814" t="s">
        <v>1464</v>
      </c>
      <c r="Z814" t="s">
        <v>1864</v>
      </c>
      <c r="AA814" t="s">
        <v>1465</v>
      </c>
    </row>
    <row r="815" spans="1:27" ht="14.25">
      <c r="A815" s="1" t="s">
        <v>2380</v>
      </c>
      <c r="B815" t="s">
        <v>2381</v>
      </c>
      <c r="C815" t="s">
        <v>2381</v>
      </c>
      <c r="D815" t="s">
        <v>1497</v>
      </c>
      <c r="E815" t="s">
        <v>1498</v>
      </c>
      <c r="F815" s="2">
        <v>37609</v>
      </c>
      <c r="G815" s="10">
        <f t="shared" si="12"/>
        <v>2002</v>
      </c>
      <c r="H815" t="s">
        <v>2382</v>
      </c>
      <c r="I815" t="s">
        <v>2385</v>
      </c>
      <c r="J815">
        <v>13.31</v>
      </c>
      <c r="K815" t="s">
        <v>1457</v>
      </c>
      <c r="L815">
        <v>15.8</v>
      </c>
      <c r="M815" t="s">
        <v>1458</v>
      </c>
      <c r="O815" t="s">
        <v>1138</v>
      </c>
      <c r="P815" t="s">
        <v>1461</v>
      </c>
      <c r="Q815" t="s">
        <v>3303</v>
      </c>
      <c r="R815">
        <v>0.01</v>
      </c>
      <c r="S815" t="s">
        <v>1503</v>
      </c>
      <c r="T815" t="s">
        <v>1564</v>
      </c>
      <c r="U815">
        <v>0.04</v>
      </c>
      <c r="V815" t="s">
        <v>1463</v>
      </c>
      <c r="W815" t="s">
        <v>1564</v>
      </c>
      <c r="X815">
        <v>0.0006</v>
      </c>
      <c r="Y815" t="s">
        <v>1464</v>
      </c>
      <c r="Z815" t="s">
        <v>2386</v>
      </c>
      <c r="AA815" t="s">
        <v>1465</v>
      </c>
    </row>
    <row r="816" spans="1:27" ht="14.25">
      <c r="A816" s="1" t="s">
        <v>2387</v>
      </c>
      <c r="B816" t="s">
        <v>2388</v>
      </c>
      <c r="C816" t="s">
        <v>2389</v>
      </c>
      <c r="D816" t="s">
        <v>713</v>
      </c>
      <c r="E816" t="s">
        <v>714</v>
      </c>
      <c r="F816" s="2">
        <v>37610</v>
      </c>
      <c r="G816" s="10">
        <f t="shared" si="12"/>
        <v>2002</v>
      </c>
      <c r="H816" t="s">
        <v>2390</v>
      </c>
      <c r="I816" t="s">
        <v>2391</v>
      </c>
      <c r="J816">
        <v>13.31</v>
      </c>
      <c r="K816" t="s">
        <v>1457</v>
      </c>
      <c r="L816">
        <v>16.4</v>
      </c>
      <c r="M816" t="s">
        <v>1458</v>
      </c>
      <c r="N816" t="s">
        <v>2392</v>
      </c>
      <c r="O816" t="s">
        <v>1138</v>
      </c>
      <c r="P816" t="s">
        <v>1461</v>
      </c>
      <c r="Q816" t="s">
        <v>3306</v>
      </c>
      <c r="R816">
        <v>0.0006</v>
      </c>
      <c r="S816" t="s">
        <v>1464</v>
      </c>
      <c r="X816">
        <v>0.0006</v>
      </c>
      <c r="Y816" t="s">
        <v>1464</v>
      </c>
      <c r="AA816" t="s">
        <v>1465</v>
      </c>
    </row>
    <row r="817" spans="1:27" ht="14.25">
      <c r="A817" s="1" t="s">
        <v>2387</v>
      </c>
      <c r="B817" t="s">
        <v>2388</v>
      </c>
      <c r="C817" t="s">
        <v>2389</v>
      </c>
      <c r="D817" t="s">
        <v>713</v>
      </c>
      <c r="E817" t="s">
        <v>714</v>
      </c>
      <c r="F817" s="2">
        <v>37610</v>
      </c>
      <c r="G817" s="10">
        <f t="shared" si="12"/>
        <v>2002</v>
      </c>
      <c r="H817" t="s">
        <v>2390</v>
      </c>
      <c r="I817" t="s">
        <v>1204</v>
      </c>
      <c r="J817">
        <v>13.31</v>
      </c>
      <c r="K817" t="s">
        <v>1457</v>
      </c>
      <c r="L817">
        <v>68</v>
      </c>
      <c r="M817" t="s">
        <v>1458</v>
      </c>
      <c r="N817" t="s">
        <v>2393</v>
      </c>
      <c r="O817" t="s">
        <v>1138</v>
      </c>
      <c r="P817" t="s">
        <v>1461</v>
      </c>
      <c r="Q817" t="s">
        <v>3306</v>
      </c>
      <c r="R817">
        <v>0.0006</v>
      </c>
      <c r="S817" t="s">
        <v>1464</v>
      </c>
      <c r="X817">
        <v>0.0006</v>
      </c>
      <c r="Y817" t="s">
        <v>1464</v>
      </c>
      <c r="AA817" t="s">
        <v>1465</v>
      </c>
    </row>
    <row r="818" spans="1:27" ht="14.25">
      <c r="A818" s="1" t="s">
        <v>2395</v>
      </c>
      <c r="B818" t="s">
        <v>2396</v>
      </c>
      <c r="C818" t="s">
        <v>2397</v>
      </c>
      <c r="D818" t="s">
        <v>1497</v>
      </c>
      <c r="E818" t="s">
        <v>1498</v>
      </c>
      <c r="F818" s="2">
        <v>37621</v>
      </c>
      <c r="G818" s="10">
        <f t="shared" si="12"/>
        <v>2002</v>
      </c>
      <c r="I818" t="s">
        <v>2398</v>
      </c>
      <c r="J818">
        <v>13.31</v>
      </c>
      <c r="K818" t="s">
        <v>1457</v>
      </c>
      <c r="L818">
        <v>13.4</v>
      </c>
      <c r="M818" t="s">
        <v>3469</v>
      </c>
      <c r="O818" t="s">
        <v>1138</v>
      </c>
      <c r="P818" t="s">
        <v>1468</v>
      </c>
      <c r="R818">
        <v>0.01</v>
      </c>
      <c r="S818" t="s">
        <v>1503</v>
      </c>
      <c r="U818">
        <v>0.05</v>
      </c>
      <c r="V818" t="s">
        <v>1463</v>
      </c>
      <c r="AA818" t="s">
        <v>1465</v>
      </c>
    </row>
    <row r="819" spans="1:27" ht="14.25">
      <c r="A819" s="1" t="s">
        <v>3307</v>
      </c>
      <c r="B819" t="s">
        <v>3308</v>
      </c>
      <c r="C819" t="s">
        <v>3309</v>
      </c>
      <c r="D819" t="s">
        <v>1453</v>
      </c>
      <c r="E819" t="s">
        <v>1454</v>
      </c>
      <c r="F819" s="2">
        <v>37629</v>
      </c>
      <c r="G819" s="10">
        <f t="shared" si="12"/>
        <v>2003</v>
      </c>
      <c r="H819" t="s">
        <v>1841</v>
      </c>
      <c r="I819" t="s">
        <v>3310</v>
      </c>
      <c r="J819">
        <v>13.31</v>
      </c>
      <c r="K819" t="s">
        <v>1457</v>
      </c>
      <c r="L819">
        <v>5</v>
      </c>
      <c r="M819" t="s">
        <v>1458</v>
      </c>
      <c r="O819" t="s">
        <v>1138</v>
      </c>
      <c r="P819" t="s">
        <v>1461</v>
      </c>
      <c r="Q819" t="s">
        <v>3311</v>
      </c>
      <c r="T819" t="s">
        <v>931</v>
      </c>
      <c r="AA819" t="s">
        <v>3312</v>
      </c>
    </row>
    <row r="820" spans="1:27" ht="14.25">
      <c r="A820" s="1" t="s">
        <v>2418</v>
      </c>
      <c r="B820" t="s">
        <v>1859</v>
      </c>
      <c r="C820" t="s">
        <v>2419</v>
      </c>
      <c r="D820" t="s">
        <v>1497</v>
      </c>
      <c r="E820" t="s">
        <v>1498</v>
      </c>
      <c r="F820" s="2">
        <v>37652</v>
      </c>
      <c r="G820" s="10">
        <f t="shared" si="12"/>
        <v>2003</v>
      </c>
      <c r="H820" t="s">
        <v>2420</v>
      </c>
      <c r="I820" t="s">
        <v>2421</v>
      </c>
      <c r="J820">
        <v>13.31</v>
      </c>
      <c r="K820" t="s">
        <v>1717</v>
      </c>
      <c r="L820">
        <v>12</v>
      </c>
      <c r="M820" t="s">
        <v>1458</v>
      </c>
      <c r="O820" t="s">
        <v>1138</v>
      </c>
      <c r="P820" t="s">
        <v>1468</v>
      </c>
      <c r="Q820" t="s">
        <v>1502</v>
      </c>
      <c r="R820">
        <v>0.01</v>
      </c>
      <c r="S820" t="s">
        <v>1503</v>
      </c>
      <c r="U820">
        <v>0.03</v>
      </c>
      <c r="V820" t="s">
        <v>1463</v>
      </c>
      <c r="X820">
        <v>0.0008</v>
      </c>
      <c r="Y820" t="s">
        <v>1464</v>
      </c>
      <c r="Z820" t="s">
        <v>1693</v>
      </c>
      <c r="AA820" t="s">
        <v>2422</v>
      </c>
    </row>
    <row r="821" spans="1:27" ht="14.25">
      <c r="A821" s="1" t="s">
        <v>2418</v>
      </c>
      <c r="B821" t="s">
        <v>1859</v>
      </c>
      <c r="C821" t="s">
        <v>2419</v>
      </c>
      <c r="D821" t="s">
        <v>1497</v>
      </c>
      <c r="E821" t="s">
        <v>1498</v>
      </c>
      <c r="F821" s="2">
        <v>37652</v>
      </c>
      <c r="G821" s="10">
        <f t="shared" si="12"/>
        <v>2003</v>
      </c>
      <c r="H821" t="s">
        <v>2420</v>
      </c>
      <c r="I821" t="s">
        <v>2423</v>
      </c>
      <c r="J821">
        <v>13.31</v>
      </c>
      <c r="K821" t="s">
        <v>1717</v>
      </c>
      <c r="L821">
        <v>2.5</v>
      </c>
      <c r="M821" t="s">
        <v>1458</v>
      </c>
      <c r="O821" t="s">
        <v>1138</v>
      </c>
      <c r="P821" t="s">
        <v>1468</v>
      </c>
      <c r="Q821" t="s">
        <v>1502</v>
      </c>
      <c r="R821">
        <v>0.02</v>
      </c>
      <c r="S821" t="s">
        <v>1503</v>
      </c>
      <c r="U821">
        <v>0.01</v>
      </c>
      <c r="V821" t="s">
        <v>1463</v>
      </c>
      <c r="X821">
        <v>0.008</v>
      </c>
      <c r="Y821" t="s">
        <v>1464</v>
      </c>
      <c r="Z821" t="s">
        <v>1693</v>
      </c>
      <c r="AA821" t="s">
        <v>2422</v>
      </c>
    </row>
    <row r="822" spans="1:27" ht="14.25">
      <c r="A822" s="1" t="s">
        <v>2418</v>
      </c>
      <c r="B822" t="s">
        <v>1859</v>
      </c>
      <c r="C822" t="s">
        <v>2419</v>
      </c>
      <c r="D822" t="s">
        <v>1497</v>
      </c>
      <c r="E822" t="s">
        <v>1498</v>
      </c>
      <c r="F822" s="2">
        <v>37652</v>
      </c>
      <c r="G822" s="10">
        <f t="shared" si="12"/>
        <v>2003</v>
      </c>
      <c r="H822" t="s">
        <v>2420</v>
      </c>
      <c r="I822" t="s">
        <v>2424</v>
      </c>
      <c r="J822">
        <v>13.31</v>
      </c>
      <c r="K822" t="s">
        <v>1717</v>
      </c>
      <c r="L822">
        <v>32.5</v>
      </c>
      <c r="M822" t="s">
        <v>1458</v>
      </c>
      <c r="O822" t="s">
        <v>1138</v>
      </c>
      <c r="P822" t="s">
        <v>1468</v>
      </c>
      <c r="Q822" t="s">
        <v>1502</v>
      </c>
      <c r="R822">
        <v>0.02</v>
      </c>
      <c r="S822" t="s">
        <v>1503</v>
      </c>
      <c r="U822">
        <v>0.08</v>
      </c>
      <c r="V822" t="s">
        <v>1463</v>
      </c>
      <c r="X822">
        <v>0.0006</v>
      </c>
      <c r="Y822" t="s">
        <v>1464</v>
      </c>
      <c r="Z822" t="s">
        <v>1693</v>
      </c>
      <c r="AA822" t="s">
        <v>2422</v>
      </c>
    </row>
    <row r="823" spans="1:27" ht="14.25">
      <c r="A823" s="1" t="s">
        <v>2418</v>
      </c>
      <c r="B823" t="s">
        <v>1859</v>
      </c>
      <c r="C823" t="s">
        <v>2419</v>
      </c>
      <c r="D823" t="s">
        <v>1497</v>
      </c>
      <c r="E823" t="s">
        <v>1498</v>
      </c>
      <c r="F823" s="2">
        <v>37652</v>
      </c>
      <c r="G823" s="10">
        <f t="shared" si="12"/>
        <v>2003</v>
      </c>
      <c r="H823" t="s">
        <v>2420</v>
      </c>
      <c r="I823" t="s">
        <v>2425</v>
      </c>
      <c r="J823">
        <v>13.31</v>
      </c>
      <c r="K823" t="s">
        <v>1717</v>
      </c>
      <c r="L823">
        <v>3</v>
      </c>
      <c r="M823" t="s">
        <v>1458</v>
      </c>
      <c r="O823" t="s">
        <v>1138</v>
      </c>
      <c r="P823" t="s">
        <v>1468</v>
      </c>
      <c r="Q823" t="s">
        <v>1502</v>
      </c>
      <c r="R823">
        <v>0.01</v>
      </c>
      <c r="S823" t="s">
        <v>1503</v>
      </c>
      <c r="U823">
        <v>0.01</v>
      </c>
      <c r="V823" t="s">
        <v>1463</v>
      </c>
      <c r="X823">
        <v>0.003</v>
      </c>
      <c r="Y823" t="s">
        <v>1464</v>
      </c>
      <c r="Z823" t="s">
        <v>3313</v>
      </c>
      <c r="AA823" t="s">
        <v>2422</v>
      </c>
    </row>
    <row r="824" spans="1:27" ht="14.25">
      <c r="A824" s="1" t="s">
        <v>2436</v>
      </c>
      <c r="B824" t="s">
        <v>2437</v>
      </c>
      <c r="C824" t="s">
        <v>3457</v>
      </c>
      <c r="D824" t="s">
        <v>989</v>
      </c>
      <c r="E824" t="s">
        <v>990</v>
      </c>
      <c r="F824" s="2">
        <v>37701</v>
      </c>
      <c r="G824" s="10">
        <f t="shared" si="12"/>
        <v>2003</v>
      </c>
      <c r="H824" t="s">
        <v>2438</v>
      </c>
      <c r="I824" t="s">
        <v>1725</v>
      </c>
      <c r="J824">
        <v>13.31</v>
      </c>
      <c r="K824" t="s">
        <v>1457</v>
      </c>
      <c r="L824">
        <v>33</v>
      </c>
      <c r="M824" t="s">
        <v>1458</v>
      </c>
      <c r="O824" t="s">
        <v>1138</v>
      </c>
      <c r="P824" t="s">
        <v>1461</v>
      </c>
      <c r="Q824" t="s">
        <v>3314</v>
      </c>
      <c r="R824">
        <v>0.2</v>
      </c>
      <c r="S824" t="s">
        <v>1503</v>
      </c>
      <c r="X824">
        <v>0.006</v>
      </c>
      <c r="Y824" t="s">
        <v>1464</v>
      </c>
      <c r="Z824" t="s">
        <v>1482</v>
      </c>
      <c r="AA824" t="s">
        <v>1465</v>
      </c>
    </row>
    <row r="825" spans="1:27" ht="14.25">
      <c r="A825" s="1" t="s">
        <v>915</v>
      </c>
      <c r="B825" t="s">
        <v>916</v>
      </c>
      <c r="C825" t="s">
        <v>917</v>
      </c>
      <c r="D825" t="s">
        <v>1453</v>
      </c>
      <c r="E825" t="s">
        <v>1454</v>
      </c>
      <c r="F825" s="2">
        <v>37704</v>
      </c>
      <c r="G825" s="10">
        <f t="shared" si="12"/>
        <v>2003</v>
      </c>
      <c r="I825" t="s">
        <v>1834</v>
      </c>
      <c r="J825">
        <v>13.31</v>
      </c>
      <c r="K825" t="s">
        <v>1457</v>
      </c>
      <c r="L825">
        <v>43.2</v>
      </c>
      <c r="M825" t="s">
        <v>1458</v>
      </c>
      <c r="N825" t="s">
        <v>2443</v>
      </c>
      <c r="O825" t="s">
        <v>1138</v>
      </c>
      <c r="P825" t="s">
        <v>1479</v>
      </c>
      <c r="Q825" t="s">
        <v>2444</v>
      </c>
      <c r="R825">
        <v>2.19</v>
      </c>
      <c r="S825" t="s">
        <v>1503</v>
      </c>
      <c r="T825" t="s">
        <v>922</v>
      </c>
      <c r="X825">
        <v>0.05</v>
      </c>
      <c r="Y825" t="s">
        <v>1464</v>
      </c>
      <c r="AA825" t="s">
        <v>3315</v>
      </c>
    </row>
    <row r="826" spans="1:27" ht="14.25">
      <c r="A826" s="1" t="s">
        <v>2445</v>
      </c>
      <c r="B826" t="s">
        <v>2011</v>
      </c>
      <c r="C826" t="s">
        <v>2446</v>
      </c>
      <c r="D826" t="s">
        <v>909</v>
      </c>
      <c r="E826" t="s">
        <v>591</v>
      </c>
      <c r="F826" s="2">
        <v>37725</v>
      </c>
      <c r="G826" s="10">
        <f t="shared" si="12"/>
        <v>2003</v>
      </c>
      <c r="H826" t="s">
        <v>2447</v>
      </c>
      <c r="I826" t="s">
        <v>2448</v>
      </c>
      <c r="J826">
        <v>13.31</v>
      </c>
      <c r="K826" t="s">
        <v>1457</v>
      </c>
      <c r="L826">
        <v>25</v>
      </c>
      <c r="M826" t="s">
        <v>1458</v>
      </c>
      <c r="N826" t="s">
        <v>2449</v>
      </c>
      <c r="O826" t="s">
        <v>1138</v>
      </c>
      <c r="P826" t="s">
        <v>1468</v>
      </c>
      <c r="R826">
        <v>0.01</v>
      </c>
      <c r="S826" t="s">
        <v>1503</v>
      </c>
      <c r="T826" t="s">
        <v>2450</v>
      </c>
      <c r="U826">
        <v>0.06</v>
      </c>
      <c r="V826" t="s">
        <v>1463</v>
      </c>
      <c r="W826" t="s">
        <v>2450</v>
      </c>
      <c r="Z826" t="s">
        <v>586</v>
      </c>
      <c r="AA826" t="s">
        <v>1465</v>
      </c>
    </row>
    <row r="827" spans="1:27" ht="14.25">
      <c r="A827" s="1" t="s">
        <v>2466</v>
      </c>
      <c r="B827" t="s">
        <v>2388</v>
      </c>
      <c r="C827" t="s">
        <v>2467</v>
      </c>
      <c r="D827" t="s">
        <v>713</v>
      </c>
      <c r="E827" t="s">
        <v>714</v>
      </c>
      <c r="F827" s="2">
        <v>37798</v>
      </c>
      <c r="G827" s="10">
        <f t="shared" si="12"/>
        <v>2003</v>
      </c>
      <c r="H827" t="s">
        <v>2468</v>
      </c>
      <c r="I827" t="s">
        <v>2469</v>
      </c>
      <c r="J827">
        <v>13.31</v>
      </c>
      <c r="K827" t="s">
        <v>1457</v>
      </c>
      <c r="L827">
        <v>9</v>
      </c>
      <c r="M827" t="s">
        <v>1458</v>
      </c>
      <c r="N827" t="s">
        <v>2470</v>
      </c>
      <c r="O827" t="s">
        <v>1138</v>
      </c>
      <c r="P827" t="s">
        <v>1461</v>
      </c>
      <c r="Q827" t="s">
        <v>3316</v>
      </c>
      <c r="R827">
        <v>0.0006</v>
      </c>
      <c r="S827" t="s">
        <v>1464</v>
      </c>
      <c r="U827">
        <v>0.02</v>
      </c>
      <c r="V827" t="s">
        <v>1463</v>
      </c>
      <c r="X827">
        <v>0.0006</v>
      </c>
      <c r="Y827" t="s">
        <v>1464</v>
      </c>
      <c r="AA827" t="s">
        <v>1465</v>
      </c>
    </row>
    <row r="828" spans="1:27" ht="14.25">
      <c r="A828" s="1" t="s">
        <v>2471</v>
      </c>
      <c r="B828" t="s">
        <v>2472</v>
      </c>
      <c r="C828" t="s">
        <v>2473</v>
      </c>
      <c r="D828" t="s">
        <v>1497</v>
      </c>
      <c r="E828" t="s">
        <v>1498</v>
      </c>
      <c r="F828" s="2">
        <v>37824</v>
      </c>
      <c r="G828" s="10">
        <f t="shared" si="12"/>
        <v>2003</v>
      </c>
      <c r="H828" t="s">
        <v>2474</v>
      </c>
      <c r="I828" t="s">
        <v>1204</v>
      </c>
      <c r="J828">
        <v>13.31</v>
      </c>
      <c r="K828" t="s">
        <v>1457</v>
      </c>
      <c r="L828">
        <v>36</v>
      </c>
      <c r="M828" t="s">
        <v>1526</v>
      </c>
      <c r="O828" t="s">
        <v>1138</v>
      </c>
      <c r="P828" t="s">
        <v>1468</v>
      </c>
      <c r="R828">
        <v>0.3</v>
      </c>
      <c r="S828" t="s">
        <v>1503</v>
      </c>
      <c r="U828">
        <v>0.7</v>
      </c>
      <c r="V828" t="s">
        <v>1463</v>
      </c>
      <c r="AA828" t="s">
        <v>1465</v>
      </c>
    </row>
    <row r="829" spans="1:27" ht="14.25">
      <c r="A829" s="1" t="s">
        <v>2475</v>
      </c>
      <c r="B829" t="s">
        <v>2476</v>
      </c>
      <c r="C829" t="s">
        <v>2477</v>
      </c>
      <c r="D829" t="s">
        <v>909</v>
      </c>
      <c r="E829" t="s">
        <v>591</v>
      </c>
      <c r="F829" s="2">
        <v>37847</v>
      </c>
      <c r="G829" s="10">
        <f t="shared" si="12"/>
        <v>2003</v>
      </c>
      <c r="H829" t="s">
        <v>2478</v>
      </c>
      <c r="I829" t="s">
        <v>888</v>
      </c>
      <c r="J829">
        <v>13.31</v>
      </c>
      <c r="K829" t="s">
        <v>1457</v>
      </c>
      <c r="L829">
        <v>30.6</v>
      </c>
      <c r="M829" t="s">
        <v>1458</v>
      </c>
      <c r="N829" t="s">
        <v>2479</v>
      </c>
      <c r="O829" t="s">
        <v>1138</v>
      </c>
      <c r="P829" t="s">
        <v>1468</v>
      </c>
      <c r="R829">
        <v>0.031</v>
      </c>
      <c r="S829" t="s">
        <v>1503</v>
      </c>
      <c r="U829">
        <v>0.07</v>
      </c>
      <c r="V829" t="s">
        <v>2480</v>
      </c>
      <c r="X829">
        <v>0.001</v>
      </c>
      <c r="Y829" t="s">
        <v>1464</v>
      </c>
      <c r="AA829" t="s">
        <v>1465</v>
      </c>
    </row>
    <row r="830" spans="1:27" ht="14.25">
      <c r="A830" s="1" t="s">
        <v>2481</v>
      </c>
      <c r="B830" t="s">
        <v>2482</v>
      </c>
      <c r="C830" t="s">
        <v>2483</v>
      </c>
      <c r="D830" t="s">
        <v>614</v>
      </c>
      <c r="E830" t="s">
        <v>615</v>
      </c>
      <c r="F830" s="2">
        <v>37868</v>
      </c>
      <c r="G830" s="10">
        <f t="shared" si="12"/>
        <v>2003</v>
      </c>
      <c r="H830" t="s">
        <v>2484</v>
      </c>
      <c r="I830" t="s">
        <v>2485</v>
      </c>
      <c r="J830">
        <v>13.31</v>
      </c>
      <c r="K830" t="s">
        <v>1457</v>
      </c>
      <c r="L830">
        <v>41</v>
      </c>
      <c r="M830" t="s">
        <v>1458</v>
      </c>
      <c r="N830" t="s">
        <v>2486</v>
      </c>
      <c r="O830" t="s">
        <v>1138</v>
      </c>
      <c r="P830" t="s">
        <v>1468</v>
      </c>
      <c r="R830">
        <v>0.0025</v>
      </c>
      <c r="S830" t="s">
        <v>1464</v>
      </c>
      <c r="X830">
        <v>0.0025</v>
      </c>
      <c r="Y830" t="s">
        <v>1464</v>
      </c>
      <c r="AA830" t="s">
        <v>1465</v>
      </c>
    </row>
    <row r="831" spans="1:27" ht="14.25">
      <c r="A831" s="1" t="s">
        <v>2481</v>
      </c>
      <c r="B831" t="s">
        <v>2482</v>
      </c>
      <c r="C831" t="s">
        <v>2483</v>
      </c>
      <c r="D831" t="s">
        <v>614</v>
      </c>
      <c r="E831" t="s">
        <v>615</v>
      </c>
      <c r="F831" s="2">
        <v>37868</v>
      </c>
      <c r="G831" s="10">
        <f t="shared" si="12"/>
        <v>2003</v>
      </c>
      <c r="H831" t="s">
        <v>2484</v>
      </c>
      <c r="I831" t="s">
        <v>2487</v>
      </c>
      <c r="J831">
        <v>13.31</v>
      </c>
      <c r="K831" t="s">
        <v>1457</v>
      </c>
      <c r="L831">
        <v>55.34</v>
      </c>
      <c r="M831" t="s">
        <v>1458</v>
      </c>
      <c r="N831" t="s">
        <v>2488</v>
      </c>
      <c r="O831" t="s">
        <v>1138</v>
      </c>
      <c r="P831" t="s">
        <v>1468</v>
      </c>
      <c r="R831">
        <v>0.0025</v>
      </c>
      <c r="S831" t="s">
        <v>1464</v>
      </c>
      <c r="X831">
        <v>0.0025</v>
      </c>
      <c r="Y831" t="s">
        <v>1464</v>
      </c>
      <c r="AA831" t="s">
        <v>1465</v>
      </c>
    </row>
    <row r="832" spans="1:27" ht="14.25">
      <c r="A832" s="1" t="s">
        <v>2489</v>
      </c>
      <c r="B832" t="s">
        <v>2053</v>
      </c>
      <c r="C832" t="s">
        <v>2053</v>
      </c>
      <c r="D832" t="s">
        <v>1217</v>
      </c>
      <c r="E832" t="s">
        <v>1218</v>
      </c>
      <c r="F832" s="2">
        <v>37946</v>
      </c>
      <c r="G832" s="10">
        <f t="shared" si="12"/>
        <v>2003</v>
      </c>
      <c r="H832" t="s">
        <v>2490</v>
      </c>
      <c r="I832" t="s">
        <v>2491</v>
      </c>
      <c r="J832">
        <v>13.31</v>
      </c>
      <c r="K832" t="s">
        <v>1457</v>
      </c>
      <c r="L832">
        <v>34</v>
      </c>
      <c r="M832" t="s">
        <v>1458</v>
      </c>
      <c r="N832" t="s">
        <v>2492</v>
      </c>
      <c r="O832" t="s">
        <v>1138</v>
      </c>
      <c r="P832" t="s">
        <v>1461</v>
      </c>
      <c r="Q832" t="s">
        <v>3234</v>
      </c>
      <c r="R832">
        <v>0.0006</v>
      </c>
      <c r="S832" t="s">
        <v>1464</v>
      </c>
      <c r="X832">
        <v>0.0006</v>
      </c>
      <c r="Y832" t="s">
        <v>1464</v>
      </c>
      <c r="AA832" t="s">
        <v>1465</v>
      </c>
    </row>
    <row r="833" spans="1:27" ht="14.25">
      <c r="A833" s="1" t="s">
        <v>575</v>
      </c>
      <c r="B833" t="s">
        <v>576</v>
      </c>
      <c r="D833" t="s">
        <v>577</v>
      </c>
      <c r="E833" t="s">
        <v>578</v>
      </c>
      <c r="F833" s="2">
        <v>37959</v>
      </c>
      <c r="G833" s="10">
        <f t="shared" si="12"/>
        <v>2003</v>
      </c>
      <c r="H833" t="s">
        <v>579</v>
      </c>
      <c r="I833" t="s">
        <v>2494</v>
      </c>
      <c r="J833">
        <v>13.31</v>
      </c>
      <c r="K833" t="s">
        <v>1457</v>
      </c>
      <c r="L833">
        <v>70</v>
      </c>
      <c r="M833" t="s">
        <v>1458</v>
      </c>
      <c r="N833" t="s">
        <v>2495</v>
      </c>
      <c r="O833" t="s">
        <v>1138</v>
      </c>
      <c r="P833" t="s">
        <v>1461</v>
      </c>
      <c r="Q833" t="s">
        <v>1709</v>
      </c>
      <c r="R833">
        <v>0.001</v>
      </c>
      <c r="S833" t="s">
        <v>1464</v>
      </c>
      <c r="X833">
        <v>0.001</v>
      </c>
      <c r="Y833" t="s">
        <v>1464</v>
      </c>
      <c r="AA833" t="s">
        <v>1465</v>
      </c>
    </row>
    <row r="834" spans="1:27" ht="14.25">
      <c r="A834" s="1" t="s">
        <v>1753</v>
      </c>
      <c r="B834" t="s">
        <v>1754</v>
      </c>
      <c r="C834" t="s">
        <v>1754</v>
      </c>
      <c r="D834" t="s">
        <v>808</v>
      </c>
      <c r="E834" t="s">
        <v>1320</v>
      </c>
      <c r="F834" s="2">
        <v>38034</v>
      </c>
      <c r="G834" s="10">
        <f t="shared" si="12"/>
        <v>2004</v>
      </c>
      <c r="H834" t="s">
        <v>1755</v>
      </c>
      <c r="I834" t="s">
        <v>1756</v>
      </c>
      <c r="J834">
        <v>13.31</v>
      </c>
      <c r="K834" t="s">
        <v>1457</v>
      </c>
      <c r="L834">
        <v>0.03</v>
      </c>
      <c r="M834" t="s">
        <v>1757</v>
      </c>
      <c r="N834" t="s">
        <v>1758</v>
      </c>
      <c r="O834" t="s">
        <v>1138</v>
      </c>
      <c r="P834" t="s">
        <v>1461</v>
      </c>
      <c r="Q834" t="s">
        <v>3317</v>
      </c>
      <c r="R834">
        <v>0.1</v>
      </c>
      <c r="S834" t="s">
        <v>1503</v>
      </c>
      <c r="T834" t="s">
        <v>1564</v>
      </c>
      <c r="X834">
        <v>0.0035</v>
      </c>
      <c r="Y834" t="s">
        <v>1464</v>
      </c>
      <c r="Z834" t="s">
        <v>566</v>
      </c>
      <c r="AA834" t="s">
        <v>1465</v>
      </c>
    </row>
    <row r="835" spans="1:27" ht="14.25">
      <c r="A835" s="1" t="s">
        <v>1753</v>
      </c>
      <c r="B835" t="s">
        <v>1754</v>
      </c>
      <c r="C835" t="s">
        <v>1754</v>
      </c>
      <c r="D835" t="s">
        <v>808</v>
      </c>
      <c r="E835" t="s">
        <v>1320</v>
      </c>
      <c r="F835" s="2">
        <v>38034</v>
      </c>
      <c r="G835" s="10">
        <f aca="true" t="shared" si="13" ref="G835:G898">YEAR(F835)</f>
        <v>2004</v>
      </c>
      <c r="H835" t="s">
        <v>1755</v>
      </c>
      <c r="I835" t="s">
        <v>1762</v>
      </c>
      <c r="J835">
        <v>13.31</v>
      </c>
      <c r="K835" t="s">
        <v>1457</v>
      </c>
      <c r="L835">
        <v>0.01</v>
      </c>
      <c r="M835" t="s">
        <v>1757</v>
      </c>
      <c r="N835" t="s">
        <v>1763</v>
      </c>
      <c r="O835" t="s">
        <v>1138</v>
      </c>
      <c r="P835" t="s">
        <v>1461</v>
      </c>
      <c r="Q835" t="s">
        <v>3317</v>
      </c>
      <c r="R835">
        <v>0.1</v>
      </c>
      <c r="S835" t="s">
        <v>1503</v>
      </c>
      <c r="T835" t="s">
        <v>1564</v>
      </c>
      <c r="X835">
        <v>0.0085</v>
      </c>
      <c r="Y835" t="s">
        <v>1464</v>
      </c>
      <c r="Z835" t="s">
        <v>566</v>
      </c>
      <c r="AA835" t="s">
        <v>1465</v>
      </c>
    </row>
    <row r="836" spans="1:27" ht="14.25">
      <c r="A836" s="1" t="s">
        <v>1753</v>
      </c>
      <c r="B836" t="s">
        <v>1754</v>
      </c>
      <c r="C836" t="s">
        <v>1754</v>
      </c>
      <c r="D836" t="s">
        <v>808</v>
      </c>
      <c r="E836" t="s">
        <v>1320</v>
      </c>
      <c r="F836" s="2">
        <v>38034</v>
      </c>
      <c r="G836" s="10">
        <f t="shared" si="13"/>
        <v>2004</v>
      </c>
      <c r="H836" t="s">
        <v>1755</v>
      </c>
      <c r="I836" t="s">
        <v>3024</v>
      </c>
      <c r="J836">
        <v>13.31</v>
      </c>
      <c r="K836" t="s">
        <v>1457</v>
      </c>
      <c r="L836">
        <v>1.4</v>
      </c>
      <c r="M836" t="s">
        <v>1526</v>
      </c>
      <c r="O836" t="s">
        <v>1138</v>
      </c>
      <c r="P836" t="s">
        <v>1461</v>
      </c>
      <c r="Q836" t="s">
        <v>3317</v>
      </c>
      <c r="R836">
        <v>0.1</v>
      </c>
      <c r="S836" t="s">
        <v>1503</v>
      </c>
      <c r="X836">
        <v>0.071</v>
      </c>
      <c r="Y836" t="s">
        <v>1464</v>
      </c>
      <c r="Z836" t="s">
        <v>566</v>
      </c>
      <c r="AA836" t="s">
        <v>1465</v>
      </c>
    </row>
    <row r="837" spans="1:27" ht="14.25">
      <c r="A837" s="1" t="s">
        <v>2514</v>
      </c>
      <c r="B837" t="s">
        <v>2515</v>
      </c>
      <c r="C837" t="s">
        <v>2516</v>
      </c>
      <c r="D837" t="s">
        <v>1429</v>
      </c>
      <c r="E837" t="s">
        <v>1430</v>
      </c>
      <c r="F837" s="2">
        <v>38121</v>
      </c>
      <c r="G837" s="10">
        <f t="shared" si="13"/>
        <v>2004</v>
      </c>
      <c r="H837" t="s">
        <v>2517</v>
      </c>
      <c r="I837" t="s">
        <v>1204</v>
      </c>
      <c r="J837">
        <v>13.31</v>
      </c>
      <c r="K837" t="s">
        <v>1457</v>
      </c>
      <c r="L837">
        <v>60</v>
      </c>
      <c r="M837" t="s">
        <v>1458</v>
      </c>
      <c r="O837" t="s">
        <v>1138</v>
      </c>
      <c r="P837" t="s">
        <v>1461</v>
      </c>
      <c r="Q837" t="s">
        <v>3318</v>
      </c>
      <c r="R837">
        <v>0.04</v>
      </c>
      <c r="S837" t="s">
        <v>1503</v>
      </c>
      <c r="AA837" t="s">
        <v>1465</v>
      </c>
    </row>
    <row r="838" spans="1:27" ht="14.25">
      <c r="A838" s="1" t="s">
        <v>2529</v>
      </c>
      <c r="B838" t="s">
        <v>2530</v>
      </c>
      <c r="C838" t="s">
        <v>2531</v>
      </c>
      <c r="D838" t="s">
        <v>808</v>
      </c>
      <c r="E838" t="s">
        <v>1320</v>
      </c>
      <c r="F838" s="2">
        <v>38149</v>
      </c>
      <c r="G838" s="10">
        <f t="shared" si="13"/>
        <v>2004</v>
      </c>
      <c r="I838" t="s">
        <v>2532</v>
      </c>
      <c r="J838">
        <v>13.31</v>
      </c>
      <c r="K838" t="s">
        <v>1457</v>
      </c>
      <c r="L838">
        <v>50</v>
      </c>
      <c r="M838" t="s">
        <v>1458</v>
      </c>
      <c r="O838" t="s">
        <v>1138</v>
      </c>
      <c r="P838" t="s">
        <v>1461</v>
      </c>
      <c r="Q838" t="s">
        <v>3319</v>
      </c>
      <c r="R838">
        <v>0.1</v>
      </c>
      <c r="S838" t="s">
        <v>1503</v>
      </c>
      <c r="U838">
        <v>0.2</v>
      </c>
      <c r="V838" t="s">
        <v>1463</v>
      </c>
      <c r="X838">
        <v>0.0006</v>
      </c>
      <c r="Y838" t="s">
        <v>1464</v>
      </c>
      <c r="AA838" t="s">
        <v>1465</v>
      </c>
    </row>
    <row r="839" spans="1:27" ht="14.25">
      <c r="A839" s="1" t="s">
        <v>597</v>
      </c>
      <c r="B839" t="s">
        <v>598</v>
      </c>
      <c r="C839" t="s">
        <v>599</v>
      </c>
      <c r="D839" t="s">
        <v>600</v>
      </c>
      <c r="E839" t="s">
        <v>601</v>
      </c>
      <c r="F839" s="2">
        <v>38160</v>
      </c>
      <c r="G839" s="10">
        <f t="shared" si="13"/>
        <v>2004</v>
      </c>
      <c r="I839" t="s">
        <v>2544</v>
      </c>
      <c r="J839">
        <v>13.31</v>
      </c>
      <c r="K839" t="s">
        <v>1457</v>
      </c>
      <c r="L839">
        <v>143</v>
      </c>
      <c r="M839" t="s">
        <v>1458</v>
      </c>
      <c r="O839" t="s">
        <v>1138</v>
      </c>
      <c r="P839" t="s">
        <v>1468</v>
      </c>
      <c r="R839">
        <v>0.0006</v>
      </c>
      <c r="S839" t="s">
        <v>1464</v>
      </c>
      <c r="AA839" t="s">
        <v>1465</v>
      </c>
    </row>
    <row r="840" spans="1:27" ht="14.25">
      <c r="A840" s="1" t="s">
        <v>597</v>
      </c>
      <c r="B840" t="s">
        <v>598</v>
      </c>
      <c r="C840" t="s">
        <v>599</v>
      </c>
      <c r="D840" t="s">
        <v>600</v>
      </c>
      <c r="E840" t="s">
        <v>601</v>
      </c>
      <c r="F840" s="2">
        <v>38160</v>
      </c>
      <c r="G840" s="10">
        <f t="shared" si="13"/>
        <v>2004</v>
      </c>
      <c r="I840" t="s">
        <v>2545</v>
      </c>
      <c r="J840">
        <v>13.31</v>
      </c>
      <c r="K840" t="s">
        <v>1457</v>
      </c>
      <c r="L840">
        <v>6.8</v>
      </c>
      <c r="M840" t="s">
        <v>1458</v>
      </c>
      <c r="O840" t="s">
        <v>1138</v>
      </c>
      <c r="P840" t="s">
        <v>1468</v>
      </c>
      <c r="R840">
        <v>0.0006</v>
      </c>
      <c r="S840" t="s">
        <v>1464</v>
      </c>
      <c r="AA840" t="s">
        <v>1465</v>
      </c>
    </row>
    <row r="841" spans="1:27" ht="14.25">
      <c r="A841" s="1" t="s">
        <v>933</v>
      </c>
      <c r="B841" t="s">
        <v>934</v>
      </c>
      <c r="C841" t="s">
        <v>935</v>
      </c>
      <c r="D841" t="s">
        <v>577</v>
      </c>
      <c r="E841" t="s">
        <v>578</v>
      </c>
      <c r="F841" s="2">
        <v>38183</v>
      </c>
      <c r="G841" s="10">
        <f t="shared" si="13"/>
        <v>2004</v>
      </c>
      <c r="H841" t="s">
        <v>936</v>
      </c>
      <c r="I841" t="s">
        <v>2546</v>
      </c>
      <c r="J841">
        <v>13.31</v>
      </c>
      <c r="K841" t="s">
        <v>1457</v>
      </c>
      <c r="L841">
        <v>40</v>
      </c>
      <c r="M841" t="s">
        <v>1458</v>
      </c>
      <c r="N841" t="s">
        <v>938</v>
      </c>
      <c r="O841" t="s">
        <v>1138</v>
      </c>
      <c r="P841" t="s">
        <v>1461</v>
      </c>
      <c r="Q841" t="s">
        <v>3320</v>
      </c>
      <c r="T841" t="s">
        <v>931</v>
      </c>
      <c r="AA841" t="s">
        <v>3321</v>
      </c>
    </row>
    <row r="842" spans="1:27" ht="14.25">
      <c r="A842" s="1" t="s">
        <v>2547</v>
      </c>
      <c r="B842" t="s">
        <v>2548</v>
      </c>
      <c r="C842" t="s">
        <v>2549</v>
      </c>
      <c r="D842" t="s">
        <v>808</v>
      </c>
      <c r="E842" t="s">
        <v>1320</v>
      </c>
      <c r="F842" s="2">
        <v>38190</v>
      </c>
      <c r="G842" s="10">
        <f t="shared" si="13"/>
        <v>2004</v>
      </c>
      <c r="H842" t="s">
        <v>2550</v>
      </c>
      <c r="I842" t="s">
        <v>2134</v>
      </c>
      <c r="J842">
        <v>13.31</v>
      </c>
      <c r="K842" t="s">
        <v>1457</v>
      </c>
      <c r="L842">
        <v>22</v>
      </c>
      <c r="M842" t="s">
        <v>1458</v>
      </c>
      <c r="N842" t="s">
        <v>2551</v>
      </c>
      <c r="O842" t="s">
        <v>1138</v>
      </c>
      <c r="P842" t="s">
        <v>1461</v>
      </c>
      <c r="Q842" t="s">
        <v>3236</v>
      </c>
      <c r="R842">
        <v>0.0006</v>
      </c>
      <c r="S842" t="s">
        <v>1464</v>
      </c>
      <c r="X842">
        <v>0.0006</v>
      </c>
      <c r="Y842" t="s">
        <v>1464</v>
      </c>
      <c r="AA842" t="s">
        <v>1465</v>
      </c>
    </row>
    <row r="843" spans="1:27" ht="14.25">
      <c r="A843" s="1" t="s">
        <v>2552</v>
      </c>
      <c r="B843" t="s">
        <v>767</v>
      </c>
      <c r="C843" t="s">
        <v>2553</v>
      </c>
      <c r="D843" t="s">
        <v>769</v>
      </c>
      <c r="E843" t="s">
        <v>770</v>
      </c>
      <c r="F843" s="2">
        <v>38226</v>
      </c>
      <c r="G843" s="10">
        <f t="shared" si="13"/>
        <v>2004</v>
      </c>
      <c r="H843" t="s">
        <v>2554</v>
      </c>
      <c r="I843" t="s">
        <v>2555</v>
      </c>
      <c r="J843">
        <v>13.31</v>
      </c>
      <c r="K843" t="s">
        <v>1457</v>
      </c>
      <c r="L843">
        <v>46.2</v>
      </c>
      <c r="M843" t="s">
        <v>1458</v>
      </c>
      <c r="N843" t="s">
        <v>2556</v>
      </c>
      <c r="O843" t="s">
        <v>1138</v>
      </c>
      <c r="P843" t="s">
        <v>1461</v>
      </c>
      <c r="Q843" t="s">
        <v>3322</v>
      </c>
      <c r="R843">
        <v>0.05</v>
      </c>
      <c r="S843" t="s">
        <v>1503</v>
      </c>
      <c r="AA843" t="s">
        <v>1465</v>
      </c>
    </row>
    <row r="844" spans="1:27" ht="14.25">
      <c r="A844" s="1" t="s">
        <v>2559</v>
      </c>
      <c r="B844" t="s">
        <v>2560</v>
      </c>
      <c r="C844" t="s">
        <v>2561</v>
      </c>
      <c r="D844" t="s">
        <v>769</v>
      </c>
      <c r="E844" t="s">
        <v>770</v>
      </c>
      <c r="F844" s="2">
        <v>38273</v>
      </c>
      <c r="G844" s="10">
        <f t="shared" si="13"/>
        <v>2004</v>
      </c>
      <c r="H844" t="s">
        <v>2049</v>
      </c>
      <c r="I844" t="s">
        <v>2562</v>
      </c>
      <c r="J844">
        <v>13.31</v>
      </c>
      <c r="K844" t="s">
        <v>1457</v>
      </c>
      <c r="L844">
        <v>97.1</v>
      </c>
      <c r="M844" t="s">
        <v>1458</v>
      </c>
      <c r="O844" t="s">
        <v>1138</v>
      </c>
      <c r="P844" t="s">
        <v>1461</v>
      </c>
      <c r="Q844" t="s">
        <v>2566</v>
      </c>
      <c r="R844">
        <v>0.06</v>
      </c>
      <c r="S844" t="s">
        <v>1503</v>
      </c>
      <c r="X844">
        <v>0.006</v>
      </c>
      <c r="Y844" t="s">
        <v>1464</v>
      </c>
      <c r="Z844" t="s">
        <v>566</v>
      </c>
      <c r="AA844" t="s">
        <v>1465</v>
      </c>
    </row>
    <row r="845" spans="1:27" ht="14.25">
      <c r="A845" s="1" t="s">
        <v>2559</v>
      </c>
      <c r="B845" t="s">
        <v>2560</v>
      </c>
      <c r="C845" t="s">
        <v>2561</v>
      </c>
      <c r="D845" t="s">
        <v>769</v>
      </c>
      <c r="E845" t="s">
        <v>770</v>
      </c>
      <c r="F845" s="2">
        <v>38273</v>
      </c>
      <c r="G845" s="10">
        <f t="shared" si="13"/>
        <v>2004</v>
      </c>
      <c r="H845" t="s">
        <v>2049</v>
      </c>
      <c r="I845" t="s">
        <v>2564</v>
      </c>
      <c r="J845">
        <v>13.31</v>
      </c>
      <c r="K845" t="s">
        <v>1457</v>
      </c>
      <c r="L845">
        <v>10</v>
      </c>
      <c r="M845" t="s">
        <v>1458</v>
      </c>
      <c r="N845" t="s">
        <v>2565</v>
      </c>
      <c r="O845" t="s">
        <v>1138</v>
      </c>
      <c r="P845" t="s">
        <v>1461</v>
      </c>
      <c r="Q845" t="s">
        <v>2566</v>
      </c>
      <c r="R845">
        <v>0.02</v>
      </c>
      <c r="S845" t="s">
        <v>1503</v>
      </c>
      <c r="X845">
        <v>0.002</v>
      </c>
      <c r="Y845" t="s">
        <v>1464</v>
      </c>
      <c r="Z845" t="s">
        <v>566</v>
      </c>
      <c r="AA845" t="s">
        <v>1465</v>
      </c>
    </row>
    <row r="846" spans="1:27" ht="14.25">
      <c r="A846" s="1" t="s">
        <v>766</v>
      </c>
      <c r="B846" t="s">
        <v>767</v>
      </c>
      <c r="C846" t="s">
        <v>768</v>
      </c>
      <c r="D846" t="s">
        <v>769</v>
      </c>
      <c r="E846" t="s">
        <v>770</v>
      </c>
      <c r="F846" s="2">
        <v>38279</v>
      </c>
      <c r="G846" s="10">
        <f t="shared" si="13"/>
        <v>2004</v>
      </c>
      <c r="H846" t="s">
        <v>771</v>
      </c>
      <c r="I846" t="s">
        <v>2567</v>
      </c>
      <c r="J846">
        <v>13.31</v>
      </c>
      <c r="K846" t="s">
        <v>1457</v>
      </c>
      <c r="L846">
        <v>0.75</v>
      </c>
      <c r="M846" t="s">
        <v>1458</v>
      </c>
      <c r="N846" t="s">
        <v>2568</v>
      </c>
      <c r="O846" t="s">
        <v>1138</v>
      </c>
      <c r="P846" t="s">
        <v>1461</v>
      </c>
      <c r="Q846" t="s">
        <v>1457</v>
      </c>
      <c r="R846">
        <v>0.0004</v>
      </c>
      <c r="S846" t="s">
        <v>1503</v>
      </c>
      <c r="Z846" t="s">
        <v>586</v>
      </c>
      <c r="AA846" t="s">
        <v>2569</v>
      </c>
    </row>
    <row r="847" spans="1:27" ht="14.25">
      <c r="A847" s="1" t="s">
        <v>2580</v>
      </c>
      <c r="B847" t="s">
        <v>2581</v>
      </c>
      <c r="C847" t="s">
        <v>2582</v>
      </c>
      <c r="D847" t="s">
        <v>614</v>
      </c>
      <c r="E847" t="s">
        <v>615</v>
      </c>
      <c r="F847" s="2">
        <v>38322</v>
      </c>
      <c r="G847" s="10">
        <f t="shared" si="13"/>
        <v>2004</v>
      </c>
      <c r="H847" t="s">
        <v>2583</v>
      </c>
      <c r="I847" t="s">
        <v>1204</v>
      </c>
      <c r="J847">
        <v>13.31</v>
      </c>
      <c r="K847" t="s">
        <v>1457</v>
      </c>
      <c r="L847">
        <v>38</v>
      </c>
      <c r="M847" t="s">
        <v>1458</v>
      </c>
      <c r="O847" t="s">
        <v>1138</v>
      </c>
      <c r="P847" t="s">
        <v>1468</v>
      </c>
      <c r="R847">
        <v>0.0023</v>
      </c>
      <c r="S847" t="s">
        <v>1464</v>
      </c>
      <c r="T847" t="s">
        <v>2584</v>
      </c>
      <c r="X847">
        <v>0.0023</v>
      </c>
      <c r="Y847" t="s">
        <v>1464</v>
      </c>
      <c r="AA847" t="s">
        <v>1465</v>
      </c>
    </row>
    <row r="848" spans="1:27" ht="14.25">
      <c r="A848" s="1" t="s">
        <v>2585</v>
      </c>
      <c r="B848" t="s">
        <v>2586</v>
      </c>
      <c r="C848" t="s">
        <v>2587</v>
      </c>
      <c r="D848" t="s">
        <v>909</v>
      </c>
      <c r="E848" t="s">
        <v>591</v>
      </c>
      <c r="F848" s="2">
        <v>38349</v>
      </c>
      <c r="G848" s="10">
        <f t="shared" si="13"/>
        <v>2004</v>
      </c>
      <c r="H848" t="s">
        <v>2588</v>
      </c>
      <c r="I848" t="s">
        <v>2589</v>
      </c>
      <c r="J848">
        <v>13.31</v>
      </c>
      <c r="K848" t="s">
        <v>1457</v>
      </c>
      <c r="L848">
        <v>30.6</v>
      </c>
      <c r="M848" t="s">
        <v>1458</v>
      </c>
      <c r="N848" t="s">
        <v>2590</v>
      </c>
      <c r="O848" t="s">
        <v>1138</v>
      </c>
      <c r="P848" t="s">
        <v>1461</v>
      </c>
      <c r="Q848" t="s">
        <v>3323</v>
      </c>
      <c r="R848">
        <v>0.031</v>
      </c>
      <c r="S848" t="s">
        <v>1503</v>
      </c>
      <c r="T848" t="s">
        <v>2591</v>
      </c>
      <c r="U848">
        <v>0.046</v>
      </c>
      <c r="V848" t="s">
        <v>2480</v>
      </c>
      <c r="W848" t="s">
        <v>2591</v>
      </c>
      <c r="X848">
        <v>0.001</v>
      </c>
      <c r="Y848" t="s">
        <v>1464</v>
      </c>
      <c r="AA848" t="s">
        <v>952</v>
      </c>
    </row>
    <row r="849" spans="1:27" ht="14.25">
      <c r="A849" s="1" t="s">
        <v>667</v>
      </c>
      <c r="B849" t="s">
        <v>668</v>
      </c>
      <c r="C849" t="s">
        <v>669</v>
      </c>
      <c r="D849" t="s">
        <v>1510</v>
      </c>
      <c r="E849" t="s">
        <v>1511</v>
      </c>
      <c r="F849" s="2">
        <v>38509</v>
      </c>
      <c r="G849" s="10">
        <f t="shared" si="13"/>
        <v>2005</v>
      </c>
      <c r="H849" t="s">
        <v>670</v>
      </c>
      <c r="I849" t="s">
        <v>2597</v>
      </c>
      <c r="J849">
        <v>13.31</v>
      </c>
      <c r="L849">
        <v>19</v>
      </c>
      <c r="M849" t="s">
        <v>1458</v>
      </c>
      <c r="O849" t="s">
        <v>1138</v>
      </c>
      <c r="P849" t="s">
        <v>1461</v>
      </c>
      <c r="Q849" t="s">
        <v>3239</v>
      </c>
      <c r="R849">
        <v>0.008</v>
      </c>
      <c r="S849" t="s">
        <v>1503</v>
      </c>
      <c r="T849" t="s">
        <v>1517</v>
      </c>
      <c r="U849">
        <v>0.003</v>
      </c>
      <c r="V849" t="s">
        <v>1463</v>
      </c>
      <c r="W849" t="s">
        <v>2598</v>
      </c>
      <c r="X849">
        <v>0.0004</v>
      </c>
      <c r="Y849" t="s">
        <v>1464</v>
      </c>
      <c r="Z849" t="s">
        <v>685</v>
      </c>
      <c r="AA849" t="s">
        <v>2599</v>
      </c>
    </row>
    <row r="850" spans="1:27" ht="14.25">
      <c r="A850" s="1" t="s">
        <v>2600</v>
      </c>
      <c r="B850" t="s">
        <v>2601</v>
      </c>
      <c r="C850" t="s">
        <v>2602</v>
      </c>
      <c r="D850" t="s">
        <v>1510</v>
      </c>
      <c r="E850" t="s">
        <v>1511</v>
      </c>
      <c r="F850" s="2">
        <v>38516</v>
      </c>
      <c r="G850" s="10">
        <f t="shared" si="13"/>
        <v>2005</v>
      </c>
      <c r="H850" t="s">
        <v>2603</v>
      </c>
      <c r="I850" t="s">
        <v>2604</v>
      </c>
      <c r="J850">
        <v>13.31</v>
      </c>
      <c r="K850" t="s">
        <v>1457</v>
      </c>
      <c r="L850">
        <v>66.5</v>
      </c>
      <c r="M850" t="s">
        <v>1458</v>
      </c>
      <c r="N850" t="s">
        <v>2605</v>
      </c>
      <c r="O850" t="s">
        <v>1138</v>
      </c>
      <c r="P850" t="s">
        <v>1461</v>
      </c>
      <c r="Q850" t="s">
        <v>2606</v>
      </c>
      <c r="R850">
        <v>0.05</v>
      </c>
      <c r="S850" t="s">
        <v>1503</v>
      </c>
      <c r="T850" t="s">
        <v>1517</v>
      </c>
      <c r="X850">
        <v>0.001</v>
      </c>
      <c r="Y850" t="s">
        <v>1464</v>
      </c>
      <c r="Z850" t="s">
        <v>984</v>
      </c>
      <c r="AA850" t="s">
        <v>1465</v>
      </c>
    </row>
    <row r="851" spans="1:27" ht="14.25">
      <c r="A851" s="1" t="s">
        <v>2617</v>
      </c>
      <c r="B851" t="s">
        <v>2618</v>
      </c>
      <c r="C851" t="s">
        <v>2619</v>
      </c>
      <c r="D851" t="s">
        <v>926</v>
      </c>
      <c r="E851" t="s">
        <v>927</v>
      </c>
      <c r="F851" s="2">
        <v>38583</v>
      </c>
      <c r="G851" s="10">
        <f t="shared" si="13"/>
        <v>2005</v>
      </c>
      <c r="H851" t="s">
        <v>2620</v>
      </c>
      <c r="I851" t="s">
        <v>2621</v>
      </c>
      <c r="J851">
        <v>13.31</v>
      </c>
      <c r="K851" t="s">
        <v>1457</v>
      </c>
      <c r="L851">
        <v>34</v>
      </c>
      <c r="M851" t="s">
        <v>1458</v>
      </c>
      <c r="O851" t="s">
        <v>1138</v>
      </c>
      <c r="P851" t="s">
        <v>1461</v>
      </c>
      <c r="Q851" t="s">
        <v>3324</v>
      </c>
      <c r="R851">
        <v>250</v>
      </c>
      <c r="S851" t="s">
        <v>2808</v>
      </c>
      <c r="T851" t="s">
        <v>3325</v>
      </c>
      <c r="AA851" t="s">
        <v>3326</v>
      </c>
    </row>
    <row r="852" spans="1:27" ht="14.25">
      <c r="A852" s="1" t="s">
        <v>2617</v>
      </c>
      <c r="B852" t="s">
        <v>2618</v>
      </c>
      <c r="C852" t="s">
        <v>2619</v>
      </c>
      <c r="D852" t="s">
        <v>926</v>
      </c>
      <c r="E852" t="s">
        <v>927</v>
      </c>
      <c r="F852" s="2">
        <v>38583</v>
      </c>
      <c r="G852" s="10">
        <f t="shared" si="13"/>
        <v>2005</v>
      </c>
      <c r="H852" t="s">
        <v>2620</v>
      </c>
      <c r="I852" t="s">
        <v>2624</v>
      </c>
      <c r="J852">
        <v>13.31</v>
      </c>
      <c r="K852" t="s">
        <v>1457</v>
      </c>
      <c r="L852">
        <v>14.87</v>
      </c>
      <c r="M852" t="s">
        <v>1458</v>
      </c>
      <c r="O852" t="s">
        <v>1138</v>
      </c>
      <c r="P852" t="s">
        <v>1461</v>
      </c>
      <c r="Q852" t="s">
        <v>3327</v>
      </c>
      <c r="R852">
        <v>250</v>
      </c>
      <c r="S852" t="s">
        <v>2808</v>
      </c>
      <c r="T852" t="s">
        <v>3325</v>
      </c>
      <c r="X852">
        <v>1.28</v>
      </c>
      <c r="Y852" t="s">
        <v>3328</v>
      </c>
      <c r="Z852" t="s">
        <v>2622</v>
      </c>
      <c r="AA852" t="s">
        <v>3329</v>
      </c>
    </row>
    <row r="853" spans="1:27" ht="14.25">
      <c r="A853" s="1" t="s">
        <v>2617</v>
      </c>
      <c r="B853" t="s">
        <v>2618</v>
      </c>
      <c r="C853" t="s">
        <v>2619</v>
      </c>
      <c r="D853" t="s">
        <v>926</v>
      </c>
      <c r="E853" t="s">
        <v>927</v>
      </c>
      <c r="F853" s="2">
        <v>38583</v>
      </c>
      <c r="G853" s="10">
        <f t="shared" si="13"/>
        <v>2005</v>
      </c>
      <c r="H853" t="s">
        <v>2620</v>
      </c>
      <c r="I853" t="s">
        <v>2625</v>
      </c>
      <c r="J853">
        <v>13.31</v>
      </c>
      <c r="K853" t="s">
        <v>1457</v>
      </c>
      <c r="L853">
        <v>1.34</v>
      </c>
      <c r="M853" t="s">
        <v>1458</v>
      </c>
      <c r="O853" t="s">
        <v>1138</v>
      </c>
      <c r="P853" t="s">
        <v>1461</v>
      </c>
      <c r="Q853" t="s">
        <v>3327</v>
      </c>
      <c r="R853">
        <v>250</v>
      </c>
      <c r="S853" t="s">
        <v>2808</v>
      </c>
      <c r="T853" t="s">
        <v>3325</v>
      </c>
      <c r="X853">
        <v>1.28</v>
      </c>
      <c r="Y853" t="s">
        <v>1464</v>
      </c>
      <c r="Z853" t="s">
        <v>2622</v>
      </c>
      <c r="AA853" t="s">
        <v>3330</v>
      </c>
    </row>
    <row r="854" spans="1:27" ht="14.25">
      <c r="A854" s="1" t="s">
        <v>2646</v>
      </c>
      <c r="B854" t="s">
        <v>2647</v>
      </c>
      <c r="C854" t="s">
        <v>2648</v>
      </c>
      <c r="D854" t="s">
        <v>1429</v>
      </c>
      <c r="E854" t="s">
        <v>1430</v>
      </c>
      <c r="F854" s="2">
        <v>38853</v>
      </c>
      <c r="G854" s="10">
        <f t="shared" si="13"/>
        <v>2006</v>
      </c>
      <c r="H854" t="s">
        <v>2649</v>
      </c>
      <c r="I854" t="s">
        <v>2650</v>
      </c>
      <c r="J854">
        <v>13.31</v>
      </c>
      <c r="K854" t="s">
        <v>1457</v>
      </c>
      <c r="L854">
        <v>3.85</v>
      </c>
      <c r="M854" t="s">
        <v>1458</v>
      </c>
      <c r="N854" t="s">
        <v>2651</v>
      </c>
      <c r="O854" t="s">
        <v>1138</v>
      </c>
      <c r="P854" t="s">
        <v>1461</v>
      </c>
      <c r="Q854" t="s">
        <v>3331</v>
      </c>
      <c r="R854">
        <v>0.0026</v>
      </c>
      <c r="S854" t="s">
        <v>1464</v>
      </c>
      <c r="U854">
        <v>0.01</v>
      </c>
      <c r="V854" t="s">
        <v>1463</v>
      </c>
      <c r="X854">
        <v>0.0026</v>
      </c>
      <c r="Y854" t="s">
        <v>1464</v>
      </c>
      <c r="AA854" t="s">
        <v>1465</v>
      </c>
    </row>
    <row r="855" spans="1:27" ht="14.25">
      <c r="A855" s="1" t="s">
        <v>945</v>
      </c>
      <c r="B855" t="s">
        <v>946</v>
      </c>
      <c r="C855" t="s">
        <v>947</v>
      </c>
      <c r="D855" t="s">
        <v>909</v>
      </c>
      <c r="E855" t="s">
        <v>591</v>
      </c>
      <c r="F855" s="2">
        <v>39205</v>
      </c>
      <c r="G855" s="10">
        <f t="shared" si="13"/>
        <v>2007</v>
      </c>
      <c r="H855" t="s">
        <v>948</v>
      </c>
      <c r="I855" t="s">
        <v>1375</v>
      </c>
      <c r="J855">
        <v>13.31</v>
      </c>
      <c r="K855" t="s">
        <v>1457</v>
      </c>
      <c r="L855">
        <v>20.4</v>
      </c>
      <c r="M855" t="s">
        <v>1458</v>
      </c>
      <c r="N855" t="s">
        <v>2661</v>
      </c>
      <c r="O855" t="s">
        <v>1138</v>
      </c>
      <c r="P855" t="s">
        <v>1468</v>
      </c>
      <c r="R855">
        <v>0.01</v>
      </c>
      <c r="S855" t="s">
        <v>1503</v>
      </c>
      <c r="U855">
        <v>3.64</v>
      </c>
      <c r="V855" t="s">
        <v>1463</v>
      </c>
      <c r="X855">
        <v>0.0006</v>
      </c>
      <c r="Y855" t="s">
        <v>1464</v>
      </c>
      <c r="AA855" t="s">
        <v>952</v>
      </c>
    </row>
    <row r="856" spans="1:27" ht="14.25">
      <c r="A856" s="1" t="s">
        <v>1764</v>
      </c>
      <c r="B856" t="s">
        <v>1765</v>
      </c>
      <c r="C856" t="s">
        <v>1766</v>
      </c>
      <c r="D856" t="s">
        <v>1229</v>
      </c>
      <c r="E856" t="s">
        <v>1230</v>
      </c>
      <c r="F856" s="2">
        <v>39245</v>
      </c>
      <c r="G856" s="10">
        <f t="shared" si="13"/>
        <v>2007</v>
      </c>
      <c r="H856" t="s">
        <v>1767</v>
      </c>
      <c r="I856" t="s">
        <v>1768</v>
      </c>
      <c r="J856">
        <v>13.31</v>
      </c>
      <c r="K856" t="s">
        <v>1457</v>
      </c>
      <c r="L856">
        <v>95</v>
      </c>
      <c r="M856" t="s">
        <v>1458</v>
      </c>
      <c r="O856" t="s">
        <v>1138</v>
      </c>
      <c r="P856" t="s">
        <v>1468</v>
      </c>
      <c r="R856">
        <v>0.0006</v>
      </c>
      <c r="S856" t="s">
        <v>1464</v>
      </c>
      <c r="U856">
        <v>0.057</v>
      </c>
      <c r="V856" t="s">
        <v>1503</v>
      </c>
      <c r="AA856" t="s">
        <v>1465</v>
      </c>
    </row>
    <row r="857" spans="1:27" ht="14.25">
      <c r="A857" s="1" t="s">
        <v>1764</v>
      </c>
      <c r="B857" t="s">
        <v>1765</v>
      </c>
      <c r="C857" t="s">
        <v>1766</v>
      </c>
      <c r="D857" t="s">
        <v>1229</v>
      </c>
      <c r="E857" t="s">
        <v>1230</v>
      </c>
      <c r="F857" s="2">
        <v>39245</v>
      </c>
      <c r="G857" s="10">
        <f t="shared" si="13"/>
        <v>2007</v>
      </c>
      <c r="H857" t="s">
        <v>1767</v>
      </c>
      <c r="I857" t="s">
        <v>2662</v>
      </c>
      <c r="J857">
        <v>13.31</v>
      </c>
      <c r="K857" t="s">
        <v>1457</v>
      </c>
      <c r="L857">
        <v>98.7</v>
      </c>
      <c r="M857" t="s">
        <v>1458</v>
      </c>
      <c r="O857" t="s">
        <v>1138</v>
      </c>
      <c r="P857" t="s">
        <v>1468</v>
      </c>
      <c r="R857">
        <v>0.0006</v>
      </c>
      <c r="S857" t="s">
        <v>1464</v>
      </c>
      <c r="U857">
        <v>0.006</v>
      </c>
      <c r="V857" t="s">
        <v>1503</v>
      </c>
      <c r="AA857" t="s">
        <v>1465</v>
      </c>
    </row>
    <row r="858" spans="1:27" ht="14.25">
      <c r="A858" s="1" t="s">
        <v>710</v>
      </c>
      <c r="B858" t="s">
        <v>711</v>
      </c>
      <c r="C858" t="s">
        <v>712</v>
      </c>
      <c r="D858" t="s">
        <v>713</v>
      </c>
      <c r="E858" t="s">
        <v>714</v>
      </c>
      <c r="F858" s="2">
        <v>39262</v>
      </c>
      <c r="G858" s="10">
        <f t="shared" si="13"/>
        <v>2007</v>
      </c>
      <c r="H858" t="s">
        <v>715</v>
      </c>
      <c r="I858" t="s">
        <v>2663</v>
      </c>
      <c r="J858">
        <v>13.31</v>
      </c>
      <c r="K858" t="s">
        <v>1457</v>
      </c>
      <c r="L858">
        <v>93.7</v>
      </c>
      <c r="M858" t="s">
        <v>1458</v>
      </c>
      <c r="N858" t="s">
        <v>2664</v>
      </c>
      <c r="O858" t="s">
        <v>1138</v>
      </c>
      <c r="P858" t="s">
        <v>1468</v>
      </c>
      <c r="R858">
        <v>6</v>
      </c>
      <c r="S858" t="s">
        <v>1738</v>
      </c>
      <c r="T858" t="s">
        <v>2665</v>
      </c>
      <c r="AA858" t="s">
        <v>1465</v>
      </c>
    </row>
    <row r="859" spans="1:27" ht="14.25">
      <c r="A859" s="1" t="s">
        <v>2666</v>
      </c>
      <c r="B859" t="s">
        <v>2667</v>
      </c>
      <c r="C859" t="s">
        <v>2667</v>
      </c>
      <c r="D859" t="s">
        <v>1229</v>
      </c>
      <c r="E859" t="s">
        <v>1230</v>
      </c>
      <c r="F859" s="2">
        <v>39311</v>
      </c>
      <c r="G859" s="10">
        <f t="shared" si="13"/>
        <v>2007</v>
      </c>
      <c r="H859" t="s">
        <v>2668</v>
      </c>
      <c r="I859" t="s">
        <v>2669</v>
      </c>
      <c r="J859">
        <v>13.31</v>
      </c>
      <c r="K859" t="s">
        <v>1457</v>
      </c>
      <c r="L859">
        <v>99</v>
      </c>
      <c r="M859" t="s">
        <v>1458</v>
      </c>
      <c r="N859" t="s">
        <v>2670</v>
      </c>
      <c r="O859" t="s">
        <v>1138</v>
      </c>
      <c r="P859" t="s">
        <v>1468</v>
      </c>
      <c r="R859">
        <v>0.0006</v>
      </c>
      <c r="S859" t="s">
        <v>1464</v>
      </c>
      <c r="U859">
        <v>0.06</v>
      </c>
      <c r="V859" t="s">
        <v>1503</v>
      </c>
      <c r="AA859" t="s">
        <v>1465</v>
      </c>
    </row>
    <row r="860" spans="1:27" ht="14.25">
      <c r="A860" s="1" t="s">
        <v>2666</v>
      </c>
      <c r="B860" t="s">
        <v>2667</v>
      </c>
      <c r="C860" t="s">
        <v>2667</v>
      </c>
      <c r="D860" t="s">
        <v>1229</v>
      </c>
      <c r="E860" t="s">
        <v>1230</v>
      </c>
      <c r="F860" s="2">
        <v>39311</v>
      </c>
      <c r="G860" s="10">
        <f t="shared" si="13"/>
        <v>2007</v>
      </c>
      <c r="H860" t="s">
        <v>2668</v>
      </c>
      <c r="I860" t="s">
        <v>2671</v>
      </c>
      <c r="J860">
        <v>13.31</v>
      </c>
      <c r="K860" t="s">
        <v>1457</v>
      </c>
      <c r="L860">
        <v>27.2</v>
      </c>
      <c r="M860" t="s">
        <v>1458</v>
      </c>
      <c r="N860" t="s">
        <v>2672</v>
      </c>
      <c r="O860" t="s">
        <v>1138</v>
      </c>
      <c r="P860" t="s">
        <v>1468</v>
      </c>
      <c r="R860">
        <v>0.0006</v>
      </c>
      <c r="S860" t="s">
        <v>1464</v>
      </c>
      <c r="U860">
        <v>0.016</v>
      </c>
      <c r="V860" t="s">
        <v>1503</v>
      </c>
      <c r="AA860" t="s">
        <v>1465</v>
      </c>
    </row>
    <row r="861" spans="1:27" ht="14.25">
      <c r="A861" s="1" t="s">
        <v>2666</v>
      </c>
      <c r="B861" t="s">
        <v>2667</v>
      </c>
      <c r="C861" t="s">
        <v>2667</v>
      </c>
      <c r="D861" t="s">
        <v>1229</v>
      </c>
      <c r="E861" t="s">
        <v>1230</v>
      </c>
      <c r="F861" s="2">
        <v>39311</v>
      </c>
      <c r="G861" s="10">
        <f t="shared" si="13"/>
        <v>2007</v>
      </c>
      <c r="H861" t="s">
        <v>2668</v>
      </c>
      <c r="I861" t="s">
        <v>2673</v>
      </c>
      <c r="J861">
        <v>13.31</v>
      </c>
      <c r="K861" t="s">
        <v>1457</v>
      </c>
      <c r="L861">
        <v>33.4</v>
      </c>
      <c r="M861" t="s">
        <v>2674</v>
      </c>
      <c r="N861" t="s">
        <v>2675</v>
      </c>
      <c r="O861" t="s">
        <v>1138</v>
      </c>
      <c r="P861" t="s">
        <v>1468</v>
      </c>
      <c r="R861">
        <v>0.0006</v>
      </c>
      <c r="S861" t="s">
        <v>1464</v>
      </c>
      <c r="U861">
        <v>0.02</v>
      </c>
      <c r="V861" t="s">
        <v>1503</v>
      </c>
      <c r="AA861" t="s">
        <v>1465</v>
      </c>
    </row>
    <row r="862" spans="1:27" ht="14.25">
      <c r="A862" s="1" t="s">
        <v>2666</v>
      </c>
      <c r="B862" t="s">
        <v>2667</v>
      </c>
      <c r="C862" t="s">
        <v>2667</v>
      </c>
      <c r="D862" t="s">
        <v>1229</v>
      </c>
      <c r="E862" t="s">
        <v>1230</v>
      </c>
      <c r="F862" s="2">
        <v>39311</v>
      </c>
      <c r="G862" s="10">
        <f t="shared" si="13"/>
        <v>2007</v>
      </c>
      <c r="H862" t="s">
        <v>2668</v>
      </c>
      <c r="I862" t="s">
        <v>2676</v>
      </c>
      <c r="J862">
        <v>13.31</v>
      </c>
      <c r="K862" t="s">
        <v>1457</v>
      </c>
      <c r="L862">
        <v>64.9</v>
      </c>
      <c r="M862" t="s">
        <v>2677</v>
      </c>
      <c r="N862" t="s">
        <v>2678</v>
      </c>
      <c r="O862" t="s">
        <v>1138</v>
      </c>
      <c r="P862" t="s">
        <v>1468</v>
      </c>
      <c r="R862">
        <v>0.0006</v>
      </c>
      <c r="S862" t="s">
        <v>1464</v>
      </c>
      <c r="U862">
        <v>0.04</v>
      </c>
      <c r="V862" t="s">
        <v>1503</v>
      </c>
      <c r="AA862" t="s">
        <v>1465</v>
      </c>
    </row>
    <row r="863" spans="1:27" ht="14.25">
      <c r="A863" s="1" t="s">
        <v>1728</v>
      </c>
      <c r="B863" t="s">
        <v>1729</v>
      </c>
      <c r="C863" t="s">
        <v>1729</v>
      </c>
      <c r="D863" t="s">
        <v>1299</v>
      </c>
      <c r="E863" t="s">
        <v>1300</v>
      </c>
      <c r="F863" s="2">
        <v>36487</v>
      </c>
      <c r="G863" s="10">
        <f t="shared" si="13"/>
        <v>1999</v>
      </c>
      <c r="I863" t="s">
        <v>1116</v>
      </c>
      <c r="J863">
        <v>13.31</v>
      </c>
      <c r="K863" t="s">
        <v>1457</v>
      </c>
      <c r="L863">
        <v>31.5</v>
      </c>
      <c r="M863" t="s">
        <v>1458</v>
      </c>
      <c r="N863" t="s">
        <v>1730</v>
      </c>
      <c r="O863" t="s">
        <v>3332</v>
      </c>
      <c r="P863" t="s">
        <v>1468</v>
      </c>
      <c r="Q863" t="s">
        <v>3333</v>
      </c>
      <c r="R863">
        <v>0.0008</v>
      </c>
      <c r="S863" t="s">
        <v>1464</v>
      </c>
      <c r="X863">
        <v>0.0008</v>
      </c>
      <c r="Y863" t="s">
        <v>1464</v>
      </c>
      <c r="AA863" t="s">
        <v>1465</v>
      </c>
    </row>
    <row r="864" spans="1:27" ht="14.25">
      <c r="A864" s="1" t="s">
        <v>2052</v>
      </c>
      <c r="B864" t="s">
        <v>2053</v>
      </c>
      <c r="C864" t="s">
        <v>2053</v>
      </c>
      <c r="D864" t="s">
        <v>1217</v>
      </c>
      <c r="E864" t="s">
        <v>1218</v>
      </c>
      <c r="F864" s="2">
        <v>36910</v>
      </c>
      <c r="G864" s="10">
        <f t="shared" si="13"/>
        <v>2001</v>
      </c>
      <c r="I864" t="s">
        <v>2058</v>
      </c>
      <c r="J864">
        <v>13.31</v>
      </c>
      <c r="L864">
        <v>6</v>
      </c>
      <c r="M864" t="s">
        <v>1458</v>
      </c>
      <c r="N864" t="s">
        <v>2037</v>
      </c>
      <c r="O864" t="s">
        <v>3332</v>
      </c>
      <c r="P864" t="s">
        <v>1461</v>
      </c>
      <c r="Q864" t="s">
        <v>2059</v>
      </c>
      <c r="AA864" t="s">
        <v>1465</v>
      </c>
    </row>
    <row r="865" spans="1:27" ht="14.25">
      <c r="A865" s="1" t="s">
        <v>2074</v>
      </c>
      <c r="B865" t="s">
        <v>2075</v>
      </c>
      <c r="C865" t="s">
        <v>2076</v>
      </c>
      <c r="D865" t="s">
        <v>989</v>
      </c>
      <c r="E865" t="s">
        <v>990</v>
      </c>
      <c r="F865" s="2">
        <v>37012</v>
      </c>
      <c r="G865" s="10">
        <f t="shared" si="13"/>
        <v>2001</v>
      </c>
      <c r="H865" t="s">
        <v>2077</v>
      </c>
      <c r="I865" t="s">
        <v>1204</v>
      </c>
      <c r="J865">
        <v>13.31</v>
      </c>
      <c r="K865" t="s">
        <v>1457</v>
      </c>
      <c r="L865">
        <v>27.5</v>
      </c>
      <c r="M865" t="s">
        <v>1458</v>
      </c>
      <c r="O865" t="s">
        <v>3332</v>
      </c>
      <c r="P865" t="s">
        <v>1461</v>
      </c>
      <c r="Q865" t="s">
        <v>3334</v>
      </c>
      <c r="R865">
        <v>2</v>
      </c>
      <c r="S865" t="s">
        <v>3335</v>
      </c>
      <c r="Z865" t="s">
        <v>586</v>
      </c>
      <c r="AA865" t="s">
        <v>1465</v>
      </c>
    </row>
    <row r="866" spans="1:27" ht="14.25">
      <c r="A866" s="1" t="s">
        <v>2239</v>
      </c>
      <c r="B866" t="s">
        <v>2240</v>
      </c>
      <c r="C866" t="s">
        <v>2240</v>
      </c>
      <c r="D866" t="s">
        <v>1244</v>
      </c>
      <c r="E866" t="s">
        <v>1245</v>
      </c>
      <c r="F866" s="2">
        <v>37239</v>
      </c>
      <c r="G866" s="10">
        <f t="shared" si="13"/>
        <v>2001</v>
      </c>
      <c r="H866" t="s">
        <v>2241</v>
      </c>
      <c r="I866" t="s">
        <v>1124</v>
      </c>
      <c r="J866">
        <v>13.31</v>
      </c>
      <c r="K866" t="s">
        <v>1457</v>
      </c>
      <c r="L866">
        <v>33.5</v>
      </c>
      <c r="M866" t="s">
        <v>1458</v>
      </c>
      <c r="N866" t="s">
        <v>2242</v>
      </c>
      <c r="O866" t="s">
        <v>3332</v>
      </c>
      <c r="P866" t="s">
        <v>1461</v>
      </c>
      <c r="Q866" t="s">
        <v>1709</v>
      </c>
      <c r="R866">
        <v>4</v>
      </c>
      <c r="S866" t="s">
        <v>1464</v>
      </c>
      <c r="X866">
        <v>4</v>
      </c>
      <c r="Y866" t="s">
        <v>1464</v>
      </c>
      <c r="AA866" t="s">
        <v>1465</v>
      </c>
    </row>
    <row r="867" spans="1:27" ht="14.25">
      <c r="A867" s="1" t="s">
        <v>2652</v>
      </c>
      <c r="B867" t="s">
        <v>2653</v>
      </c>
      <c r="C867" t="s">
        <v>2654</v>
      </c>
      <c r="D867" t="s">
        <v>1429</v>
      </c>
      <c r="E867" t="s">
        <v>1430</v>
      </c>
      <c r="F867" s="2">
        <v>39086</v>
      </c>
      <c r="G867" s="10">
        <f t="shared" si="13"/>
        <v>2007</v>
      </c>
      <c r="H867" t="s">
        <v>2655</v>
      </c>
      <c r="I867" t="s">
        <v>2656</v>
      </c>
      <c r="J867">
        <v>13.31</v>
      </c>
      <c r="K867" t="s">
        <v>1457</v>
      </c>
      <c r="L867">
        <v>35.4</v>
      </c>
      <c r="M867" t="s">
        <v>1458</v>
      </c>
      <c r="N867" t="s">
        <v>2657</v>
      </c>
      <c r="O867" t="s">
        <v>3332</v>
      </c>
      <c r="P867" t="s">
        <v>1461</v>
      </c>
      <c r="Q867" t="s">
        <v>3242</v>
      </c>
      <c r="R867">
        <v>0.001</v>
      </c>
      <c r="S867" t="s">
        <v>1464</v>
      </c>
      <c r="U867">
        <v>0.04</v>
      </c>
      <c r="V867" t="s">
        <v>1503</v>
      </c>
      <c r="X867">
        <v>0.001</v>
      </c>
      <c r="Y867" t="s">
        <v>1464</v>
      </c>
      <c r="AA867" t="s">
        <v>2660</v>
      </c>
    </row>
    <row r="868" spans="1:27" ht="14.25">
      <c r="A868" s="1" t="s">
        <v>2559</v>
      </c>
      <c r="B868" t="s">
        <v>2560</v>
      </c>
      <c r="C868" t="s">
        <v>2561</v>
      </c>
      <c r="D868" t="s">
        <v>769</v>
      </c>
      <c r="E868" t="s">
        <v>770</v>
      </c>
      <c r="F868" s="2">
        <v>38273</v>
      </c>
      <c r="G868" s="10">
        <f t="shared" si="13"/>
        <v>2004</v>
      </c>
      <c r="H868" t="s">
        <v>2049</v>
      </c>
      <c r="I868" t="s">
        <v>2562</v>
      </c>
      <c r="J868">
        <v>13.31</v>
      </c>
      <c r="K868" t="s">
        <v>1457</v>
      </c>
      <c r="L868">
        <v>97.1</v>
      </c>
      <c r="M868" t="s">
        <v>1458</v>
      </c>
      <c r="O868" t="s">
        <v>3336</v>
      </c>
      <c r="P868" t="s">
        <v>1461</v>
      </c>
      <c r="Q868" t="s">
        <v>2566</v>
      </c>
      <c r="R868">
        <v>0.09</v>
      </c>
      <c r="S868" t="s">
        <v>1503</v>
      </c>
      <c r="T868" t="s">
        <v>3337</v>
      </c>
      <c r="X868">
        <v>0.0009</v>
      </c>
      <c r="Y868" t="s">
        <v>1464</v>
      </c>
      <c r="Z868" t="s">
        <v>566</v>
      </c>
      <c r="AA868" t="s">
        <v>3338</v>
      </c>
    </row>
    <row r="869" spans="1:27" ht="14.25">
      <c r="A869" s="1" t="s">
        <v>1698</v>
      </c>
      <c r="B869" t="s">
        <v>1699</v>
      </c>
      <c r="C869" t="s">
        <v>1700</v>
      </c>
      <c r="D869" t="s">
        <v>989</v>
      </c>
      <c r="E869" t="s">
        <v>990</v>
      </c>
      <c r="F869" s="2">
        <v>36546</v>
      </c>
      <c r="G869" s="10">
        <f t="shared" si="13"/>
        <v>2000</v>
      </c>
      <c r="H869" t="s">
        <v>1701</v>
      </c>
      <c r="I869" t="s">
        <v>1702</v>
      </c>
      <c r="J869">
        <v>13.31</v>
      </c>
      <c r="K869" t="s">
        <v>1457</v>
      </c>
      <c r="L869">
        <v>328</v>
      </c>
      <c r="M869" t="s">
        <v>1458</v>
      </c>
      <c r="N869" t="s">
        <v>1703</v>
      </c>
      <c r="O869" t="s">
        <v>1708</v>
      </c>
      <c r="P869" t="s">
        <v>1461</v>
      </c>
      <c r="Q869" t="s">
        <v>1709</v>
      </c>
      <c r="R869">
        <v>0.15</v>
      </c>
      <c r="S869" t="s">
        <v>1710</v>
      </c>
      <c r="T869" t="s">
        <v>791</v>
      </c>
      <c r="AA869" t="s">
        <v>1711</v>
      </c>
    </row>
    <row r="870" spans="1:27" ht="14.25">
      <c r="A870" s="1" t="s">
        <v>575</v>
      </c>
      <c r="B870" t="s">
        <v>576</v>
      </c>
      <c r="D870" t="s">
        <v>577</v>
      </c>
      <c r="E870" t="s">
        <v>578</v>
      </c>
      <c r="F870" s="2">
        <v>37959</v>
      </c>
      <c r="G870" s="10">
        <f t="shared" si="13"/>
        <v>2003</v>
      </c>
      <c r="H870" t="s">
        <v>579</v>
      </c>
      <c r="I870" t="s">
        <v>2494</v>
      </c>
      <c r="J870">
        <v>13.31</v>
      </c>
      <c r="K870" t="s">
        <v>1457</v>
      </c>
      <c r="L870">
        <v>70</v>
      </c>
      <c r="M870" t="s">
        <v>1458</v>
      </c>
      <c r="N870" t="s">
        <v>2495</v>
      </c>
      <c r="O870" t="s">
        <v>1708</v>
      </c>
      <c r="P870" t="s">
        <v>1461</v>
      </c>
      <c r="Q870" t="s">
        <v>1709</v>
      </c>
      <c r="R870">
        <v>0.8</v>
      </c>
      <c r="S870" t="s">
        <v>3335</v>
      </c>
      <c r="AA870" t="s">
        <v>1465</v>
      </c>
    </row>
    <row r="871" spans="1:27" ht="14.25">
      <c r="A871" s="1" t="s">
        <v>766</v>
      </c>
      <c r="B871" t="s">
        <v>767</v>
      </c>
      <c r="C871" t="s">
        <v>768</v>
      </c>
      <c r="D871" t="s">
        <v>769</v>
      </c>
      <c r="E871" t="s">
        <v>770</v>
      </c>
      <c r="F871" s="2">
        <v>38279</v>
      </c>
      <c r="G871" s="10">
        <f t="shared" si="13"/>
        <v>2004</v>
      </c>
      <c r="H871" t="s">
        <v>771</v>
      </c>
      <c r="I871" t="s">
        <v>2567</v>
      </c>
      <c r="J871">
        <v>13.31</v>
      </c>
      <c r="K871" t="s">
        <v>1457</v>
      </c>
      <c r="L871">
        <v>0.75</v>
      </c>
      <c r="M871" t="s">
        <v>1458</v>
      </c>
      <c r="N871" t="s">
        <v>2568</v>
      </c>
      <c r="O871" t="s">
        <v>1708</v>
      </c>
      <c r="P871" t="s">
        <v>1461</v>
      </c>
      <c r="Q871" t="s">
        <v>1457</v>
      </c>
      <c r="R871">
        <v>0.0001</v>
      </c>
      <c r="S871" t="s">
        <v>1503</v>
      </c>
      <c r="T871" t="s">
        <v>3339</v>
      </c>
      <c r="AA871" t="s">
        <v>2569</v>
      </c>
    </row>
    <row r="872" spans="1:27" ht="14.25">
      <c r="A872" s="1" t="s">
        <v>868</v>
      </c>
      <c r="B872" t="s">
        <v>869</v>
      </c>
      <c r="C872" t="s">
        <v>870</v>
      </c>
      <c r="D872" t="s">
        <v>871</v>
      </c>
      <c r="E872" t="s">
        <v>872</v>
      </c>
      <c r="F872" s="2">
        <v>35444</v>
      </c>
      <c r="G872" s="10">
        <f t="shared" si="13"/>
        <v>1997</v>
      </c>
      <c r="H872" t="s">
        <v>873</v>
      </c>
      <c r="I872" t="s">
        <v>1774</v>
      </c>
      <c r="J872">
        <v>13.31</v>
      </c>
      <c r="K872" t="s">
        <v>1457</v>
      </c>
      <c r="L872">
        <v>99.5</v>
      </c>
      <c r="M872" t="s">
        <v>1458</v>
      </c>
      <c r="O872" t="s">
        <v>1174</v>
      </c>
      <c r="P872" t="s">
        <v>1468</v>
      </c>
      <c r="R872">
        <v>0.33</v>
      </c>
      <c r="S872" t="s">
        <v>1503</v>
      </c>
      <c r="U872">
        <v>0.0033</v>
      </c>
      <c r="V872" t="s">
        <v>1464</v>
      </c>
      <c r="X872">
        <v>0.0033</v>
      </c>
      <c r="Y872" t="s">
        <v>1464</v>
      </c>
      <c r="AA872" t="s">
        <v>1465</v>
      </c>
    </row>
    <row r="873" spans="1:27" ht="14.25">
      <c r="A873" s="1" t="s">
        <v>1787</v>
      </c>
      <c r="B873" t="s">
        <v>1788</v>
      </c>
      <c r="C873" t="s">
        <v>1788</v>
      </c>
      <c r="D873" t="s">
        <v>713</v>
      </c>
      <c r="E873" t="s">
        <v>714</v>
      </c>
      <c r="F873" s="2">
        <v>35570</v>
      </c>
      <c r="G873" s="10">
        <f t="shared" si="13"/>
        <v>1997</v>
      </c>
      <c r="H873" t="s">
        <v>1789</v>
      </c>
      <c r="I873" t="s">
        <v>1790</v>
      </c>
      <c r="J873">
        <v>13.31</v>
      </c>
      <c r="K873" t="s">
        <v>993</v>
      </c>
      <c r="L873">
        <v>0.3</v>
      </c>
      <c r="M873" t="s">
        <v>1458</v>
      </c>
      <c r="N873" t="s">
        <v>1791</v>
      </c>
      <c r="O873" t="s">
        <v>1174</v>
      </c>
      <c r="P873" t="s">
        <v>1461</v>
      </c>
      <c r="Q873" t="s">
        <v>1792</v>
      </c>
      <c r="R873">
        <v>0.18</v>
      </c>
      <c r="S873" t="s">
        <v>1503</v>
      </c>
      <c r="U873">
        <v>0.8</v>
      </c>
      <c r="V873" t="s">
        <v>1463</v>
      </c>
      <c r="X873">
        <v>0.6</v>
      </c>
      <c r="Y873" t="s">
        <v>1464</v>
      </c>
      <c r="AA873" t="s">
        <v>1465</v>
      </c>
    </row>
    <row r="874" spans="1:27" ht="14.25">
      <c r="A874" s="1" t="s">
        <v>1787</v>
      </c>
      <c r="B874" t="s">
        <v>1788</v>
      </c>
      <c r="C874" t="s">
        <v>1788</v>
      </c>
      <c r="D874" t="s">
        <v>713</v>
      </c>
      <c r="E874" t="s">
        <v>714</v>
      </c>
      <c r="F874" s="2">
        <v>35570</v>
      </c>
      <c r="G874" s="10">
        <f t="shared" si="13"/>
        <v>1997</v>
      </c>
      <c r="H874" t="s">
        <v>1789</v>
      </c>
      <c r="I874" t="s">
        <v>1793</v>
      </c>
      <c r="J874">
        <v>13.31</v>
      </c>
      <c r="K874" t="s">
        <v>1457</v>
      </c>
      <c r="L874">
        <v>2.3</v>
      </c>
      <c r="M874" t="s">
        <v>1794</v>
      </c>
      <c r="N874" t="s">
        <v>1795</v>
      </c>
      <c r="O874" t="s">
        <v>1174</v>
      </c>
      <c r="P874" t="s">
        <v>1461</v>
      </c>
      <c r="Q874" t="s">
        <v>1796</v>
      </c>
      <c r="R874">
        <v>1.39</v>
      </c>
      <c r="S874" t="s">
        <v>1503</v>
      </c>
      <c r="U874">
        <v>6.07</v>
      </c>
      <c r="V874" t="s">
        <v>1463</v>
      </c>
      <c r="X874">
        <v>0.6</v>
      </c>
      <c r="Y874" t="s">
        <v>1464</v>
      </c>
      <c r="AA874" t="s">
        <v>1465</v>
      </c>
    </row>
    <row r="875" spans="1:27" ht="14.25">
      <c r="A875" s="1" t="s">
        <v>1787</v>
      </c>
      <c r="B875" t="s">
        <v>1788</v>
      </c>
      <c r="C875" t="s">
        <v>1788</v>
      </c>
      <c r="D875" t="s">
        <v>713</v>
      </c>
      <c r="E875" t="s">
        <v>714</v>
      </c>
      <c r="F875" s="2">
        <v>35570</v>
      </c>
      <c r="G875" s="10">
        <f t="shared" si="13"/>
        <v>1997</v>
      </c>
      <c r="H875" t="s">
        <v>1789</v>
      </c>
      <c r="I875" t="s">
        <v>1797</v>
      </c>
      <c r="J875">
        <v>13.31</v>
      </c>
      <c r="K875" t="s">
        <v>1457</v>
      </c>
      <c r="L875">
        <v>2.3</v>
      </c>
      <c r="M875" t="s">
        <v>1458</v>
      </c>
      <c r="N875" t="s">
        <v>1798</v>
      </c>
      <c r="O875" t="s">
        <v>1174</v>
      </c>
      <c r="P875" t="s">
        <v>1461</v>
      </c>
      <c r="Q875" t="s">
        <v>3340</v>
      </c>
      <c r="R875">
        <v>1.39</v>
      </c>
      <c r="S875" t="s">
        <v>1503</v>
      </c>
      <c r="U875">
        <v>6.07</v>
      </c>
      <c r="V875" t="s">
        <v>1463</v>
      </c>
      <c r="X875">
        <v>0.6</v>
      </c>
      <c r="Y875" t="s">
        <v>1464</v>
      </c>
      <c r="AA875" t="s">
        <v>1465</v>
      </c>
    </row>
    <row r="876" spans="1:27" ht="14.25">
      <c r="A876" s="1" t="s">
        <v>1787</v>
      </c>
      <c r="B876" t="s">
        <v>1788</v>
      </c>
      <c r="C876" t="s">
        <v>1788</v>
      </c>
      <c r="D876" t="s">
        <v>713</v>
      </c>
      <c r="E876" t="s">
        <v>714</v>
      </c>
      <c r="F876" s="2">
        <v>35570</v>
      </c>
      <c r="G876" s="10">
        <f t="shared" si="13"/>
        <v>1997</v>
      </c>
      <c r="H876" t="s">
        <v>1789</v>
      </c>
      <c r="I876" t="s">
        <v>1800</v>
      </c>
      <c r="J876">
        <v>13.31</v>
      </c>
      <c r="K876" t="s">
        <v>1457</v>
      </c>
      <c r="L876">
        <v>2.3</v>
      </c>
      <c r="M876" t="s">
        <v>1458</v>
      </c>
      <c r="N876" t="s">
        <v>1801</v>
      </c>
      <c r="O876" t="s">
        <v>1174</v>
      </c>
      <c r="P876" t="s">
        <v>1461</v>
      </c>
      <c r="Q876" t="s">
        <v>3185</v>
      </c>
      <c r="R876">
        <v>1.39</v>
      </c>
      <c r="S876" t="s">
        <v>1503</v>
      </c>
      <c r="U876">
        <v>6.07</v>
      </c>
      <c r="V876" t="s">
        <v>1463</v>
      </c>
      <c r="X876">
        <v>0.6</v>
      </c>
      <c r="Y876" t="s">
        <v>1464</v>
      </c>
      <c r="AA876" t="s">
        <v>1465</v>
      </c>
    </row>
    <row r="877" spans="1:27" ht="14.25">
      <c r="A877" s="1" t="s">
        <v>1787</v>
      </c>
      <c r="B877" t="s">
        <v>1788</v>
      </c>
      <c r="C877" t="s">
        <v>1788</v>
      </c>
      <c r="D877" t="s">
        <v>713</v>
      </c>
      <c r="E877" t="s">
        <v>714</v>
      </c>
      <c r="F877" s="2">
        <v>35570</v>
      </c>
      <c r="G877" s="10">
        <f t="shared" si="13"/>
        <v>1997</v>
      </c>
      <c r="H877" t="s">
        <v>1789</v>
      </c>
      <c r="I877" t="s">
        <v>1803</v>
      </c>
      <c r="J877">
        <v>13.31</v>
      </c>
      <c r="N877" t="s">
        <v>1804</v>
      </c>
      <c r="O877" t="s">
        <v>1174</v>
      </c>
      <c r="P877" t="s">
        <v>1468</v>
      </c>
      <c r="R877">
        <v>0.21</v>
      </c>
      <c r="S877" t="s">
        <v>1503</v>
      </c>
      <c r="U877">
        <v>0.9</v>
      </c>
      <c r="V877" t="s">
        <v>1463</v>
      </c>
      <c r="X877">
        <v>0.014</v>
      </c>
      <c r="Y877" t="s">
        <v>1464</v>
      </c>
      <c r="AA877" t="s">
        <v>1465</v>
      </c>
    </row>
    <row r="878" spans="1:27" ht="14.25">
      <c r="A878" s="1" t="s">
        <v>1787</v>
      </c>
      <c r="B878" t="s">
        <v>1788</v>
      </c>
      <c r="C878" t="s">
        <v>1788</v>
      </c>
      <c r="D878" t="s">
        <v>713</v>
      </c>
      <c r="E878" t="s">
        <v>714</v>
      </c>
      <c r="F878" s="2">
        <v>35570</v>
      </c>
      <c r="G878" s="10">
        <f t="shared" si="13"/>
        <v>1997</v>
      </c>
      <c r="H878" t="s">
        <v>1789</v>
      </c>
      <c r="I878" t="s">
        <v>1805</v>
      </c>
      <c r="J878">
        <v>13.31</v>
      </c>
      <c r="K878" t="s">
        <v>1457</v>
      </c>
      <c r="L878">
        <v>0.3</v>
      </c>
      <c r="M878" t="s">
        <v>1458</v>
      </c>
      <c r="N878" t="s">
        <v>1806</v>
      </c>
      <c r="O878" t="s">
        <v>1174</v>
      </c>
      <c r="P878" t="s">
        <v>1468</v>
      </c>
      <c r="R878">
        <v>0.18</v>
      </c>
      <c r="S878" t="s">
        <v>1503</v>
      </c>
      <c r="U878">
        <v>0.8</v>
      </c>
      <c r="V878" t="s">
        <v>1463</v>
      </c>
      <c r="X878">
        <v>0.6</v>
      </c>
      <c r="Y878" t="s">
        <v>1464</v>
      </c>
      <c r="AA878" t="s">
        <v>1465</v>
      </c>
    </row>
    <row r="879" spans="1:27" ht="14.25">
      <c r="A879" s="1" t="s">
        <v>2342</v>
      </c>
      <c r="B879" t="s">
        <v>2343</v>
      </c>
      <c r="C879" t="s">
        <v>2344</v>
      </c>
      <c r="D879" t="s">
        <v>871</v>
      </c>
      <c r="E879" t="s">
        <v>872</v>
      </c>
      <c r="F879" s="2">
        <v>37551</v>
      </c>
      <c r="G879" s="10">
        <f t="shared" si="13"/>
        <v>2002</v>
      </c>
      <c r="H879" t="s">
        <v>2345</v>
      </c>
      <c r="I879" t="s">
        <v>2346</v>
      </c>
      <c r="J879">
        <v>13.31</v>
      </c>
      <c r="K879" t="s">
        <v>1457</v>
      </c>
      <c r="L879">
        <v>4.62</v>
      </c>
      <c r="M879" t="s">
        <v>1458</v>
      </c>
      <c r="N879" t="s">
        <v>2347</v>
      </c>
      <c r="O879" t="s">
        <v>1174</v>
      </c>
      <c r="P879" t="s">
        <v>1468</v>
      </c>
      <c r="R879">
        <v>0.05</v>
      </c>
      <c r="S879" t="s">
        <v>1503</v>
      </c>
      <c r="U879">
        <v>0.011</v>
      </c>
      <c r="V879" t="s">
        <v>1464</v>
      </c>
      <c r="AA879" t="s">
        <v>1465</v>
      </c>
    </row>
    <row r="880" spans="1:27" ht="14.25">
      <c r="A880" s="1" t="s">
        <v>957</v>
      </c>
      <c r="B880" t="s">
        <v>958</v>
      </c>
      <c r="C880" t="s">
        <v>958</v>
      </c>
      <c r="D880" t="s">
        <v>959</v>
      </c>
      <c r="E880" t="s">
        <v>960</v>
      </c>
      <c r="F880" s="2">
        <v>35579</v>
      </c>
      <c r="G880" s="10">
        <f t="shared" si="13"/>
        <v>1997</v>
      </c>
      <c r="H880" t="s">
        <v>961</v>
      </c>
      <c r="I880" t="s">
        <v>2752</v>
      </c>
      <c r="J880">
        <v>13.31</v>
      </c>
      <c r="K880" t="s">
        <v>1457</v>
      </c>
      <c r="L880">
        <v>96</v>
      </c>
      <c r="M880" t="s">
        <v>1458</v>
      </c>
      <c r="N880" t="s">
        <v>2753</v>
      </c>
      <c r="O880" t="s">
        <v>1175</v>
      </c>
      <c r="P880" t="s">
        <v>1468</v>
      </c>
      <c r="Q880" t="s">
        <v>965</v>
      </c>
      <c r="R880">
        <v>20</v>
      </c>
      <c r="S880" t="s">
        <v>1176</v>
      </c>
      <c r="X880">
        <v>20</v>
      </c>
      <c r="Y880" t="s">
        <v>1176</v>
      </c>
      <c r="AA880" t="s">
        <v>1465</v>
      </c>
    </row>
    <row r="881" spans="1:27" ht="14.25">
      <c r="A881" s="1" t="s">
        <v>2769</v>
      </c>
      <c r="B881" t="s">
        <v>2770</v>
      </c>
      <c r="C881" t="s">
        <v>2771</v>
      </c>
      <c r="D881" t="s">
        <v>926</v>
      </c>
      <c r="E881" t="s">
        <v>927</v>
      </c>
      <c r="F881" s="2">
        <v>35839</v>
      </c>
      <c r="G881" s="10">
        <f t="shared" si="13"/>
        <v>1998</v>
      </c>
      <c r="I881" t="s">
        <v>2772</v>
      </c>
      <c r="J881">
        <v>13.31</v>
      </c>
      <c r="K881" t="s">
        <v>1457</v>
      </c>
      <c r="L881">
        <v>8</v>
      </c>
      <c r="M881" t="s">
        <v>1458</v>
      </c>
      <c r="N881" t="s">
        <v>2773</v>
      </c>
      <c r="O881" t="s">
        <v>1175</v>
      </c>
      <c r="P881" t="s">
        <v>1468</v>
      </c>
      <c r="R881">
        <v>20</v>
      </c>
      <c r="S881" t="s">
        <v>1176</v>
      </c>
      <c r="X881">
        <v>20</v>
      </c>
      <c r="Y881" t="s">
        <v>1176</v>
      </c>
      <c r="AA881" t="s">
        <v>1465</v>
      </c>
    </row>
    <row r="882" spans="1:27" ht="14.25">
      <c r="A882" s="1" t="s">
        <v>749</v>
      </c>
      <c r="B882" t="s">
        <v>750</v>
      </c>
      <c r="C882" t="s">
        <v>750</v>
      </c>
      <c r="D882" t="s">
        <v>751</v>
      </c>
      <c r="E882" t="s">
        <v>752</v>
      </c>
      <c r="F882" s="2">
        <v>35985</v>
      </c>
      <c r="G882" s="10">
        <f t="shared" si="13"/>
        <v>1998</v>
      </c>
      <c r="H882" t="s">
        <v>753</v>
      </c>
      <c r="I882" t="s">
        <v>1852</v>
      </c>
      <c r="J882">
        <v>13.31</v>
      </c>
      <c r="K882" t="s">
        <v>1457</v>
      </c>
      <c r="L882">
        <v>28</v>
      </c>
      <c r="M882" t="s">
        <v>1458</v>
      </c>
      <c r="N882" t="s">
        <v>1853</v>
      </c>
      <c r="O882" t="s">
        <v>1175</v>
      </c>
      <c r="P882" t="s">
        <v>1468</v>
      </c>
      <c r="R882">
        <v>20</v>
      </c>
      <c r="S882" t="s">
        <v>1176</v>
      </c>
      <c r="X882">
        <v>20</v>
      </c>
      <c r="Y882" t="s">
        <v>1176</v>
      </c>
      <c r="AA882" t="s">
        <v>1465</v>
      </c>
    </row>
    <row r="883" spans="1:27" ht="14.25">
      <c r="A883" s="1" t="s">
        <v>1687</v>
      </c>
      <c r="B883" t="s">
        <v>1688</v>
      </c>
      <c r="C883" t="s">
        <v>1688</v>
      </c>
      <c r="D883" t="s">
        <v>769</v>
      </c>
      <c r="E883" t="s">
        <v>770</v>
      </c>
      <c r="F883" s="2">
        <v>36069</v>
      </c>
      <c r="G883" s="10">
        <f t="shared" si="13"/>
        <v>1998</v>
      </c>
      <c r="I883" t="s">
        <v>1689</v>
      </c>
      <c r="J883">
        <v>13.3</v>
      </c>
      <c r="K883" t="s">
        <v>1457</v>
      </c>
      <c r="L883">
        <v>10</v>
      </c>
      <c r="M883" t="s">
        <v>1458</v>
      </c>
      <c r="N883" t="s">
        <v>1690</v>
      </c>
      <c r="O883" t="s">
        <v>1175</v>
      </c>
      <c r="P883" t="s">
        <v>1461</v>
      </c>
      <c r="Q883" t="s">
        <v>1697</v>
      </c>
      <c r="R883">
        <v>20</v>
      </c>
      <c r="S883" t="s">
        <v>1176</v>
      </c>
      <c r="X883">
        <v>20</v>
      </c>
      <c r="Y883" t="s">
        <v>1176</v>
      </c>
      <c r="AA883" t="s">
        <v>1465</v>
      </c>
    </row>
    <row r="884" spans="1:27" ht="14.25">
      <c r="A884" s="1" t="s">
        <v>3075</v>
      </c>
      <c r="B884" t="s">
        <v>3076</v>
      </c>
      <c r="C884" t="s">
        <v>3077</v>
      </c>
      <c r="D884" t="s">
        <v>819</v>
      </c>
      <c r="E884" t="s">
        <v>2351</v>
      </c>
      <c r="F884" s="2">
        <v>36104</v>
      </c>
      <c r="G884" s="10">
        <f t="shared" si="13"/>
        <v>1998</v>
      </c>
      <c r="H884" t="s">
        <v>3078</v>
      </c>
      <c r="I884" t="s">
        <v>3079</v>
      </c>
      <c r="J884">
        <v>13.31</v>
      </c>
      <c r="K884" t="s">
        <v>1457</v>
      </c>
      <c r="L884">
        <v>75</v>
      </c>
      <c r="M884" t="s">
        <v>1458</v>
      </c>
      <c r="N884" t="s">
        <v>3080</v>
      </c>
      <c r="O884" t="s">
        <v>1175</v>
      </c>
      <c r="P884" t="s">
        <v>1468</v>
      </c>
      <c r="R884">
        <v>20</v>
      </c>
      <c r="S884" t="s">
        <v>1176</v>
      </c>
      <c r="T884" t="s">
        <v>1184</v>
      </c>
      <c r="X884">
        <v>20</v>
      </c>
      <c r="Y884" t="s">
        <v>1176</v>
      </c>
      <c r="Z884" t="s">
        <v>1184</v>
      </c>
      <c r="AA884" t="s">
        <v>1465</v>
      </c>
    </row>
    <row r="885" spans="1:27" ht="14.25">
      <c r="A885" s="1" t="s">
        <v>1866</v>
      </c>
      <c r="B885" t="s">
        <v>1867</v>
      </c>
      <c r="C885" t="s">
        <v>1868</v>
      </c>
      <c r="D885" t="s">
        <v>909</v>
      </c>
      <c r="E885" t="s">
        <v>591</v>
      </c>
      <c r="F885" s="2">
        <v>36187</v>
      </c>
      <c r="G885" s="10">
        <f t="shared" si="13"/>
        <v>1999</v>
      </c>
      <c r="H885" t="s">
        <v>1869</v>
      </c>
      <c r="I885" t="s">
        <v>1870</v>
      </c>
      <c r="J885">
        <v>13.31</v>
      </c>
      <c r="K885" t="s">
        <v>1457</v>
      </c>
      <c r="L885">
        <v>14</v>
      </c>
      <c r="M885" t="s">
        <v>1458</v>
      </c>
      <c r="O885" t="s">
        <v>1175</v>
      </c>
      <c r="P885" t="s">
        <v>1468</v>
      </c>
      <c r="R885">
        <v>5</v>
      </c>
      <c r="S885" t="s">
        <v>1176</v>
      </c>
      <c r="T885" t="s">
        <v>3341</v>
      </c>
      <c r="X885">
        <v>5</v>
      </c>
      <c r="Y885" t="s">
        <v>1176</v>
      </c>
      <c r="Z885" t="s">
        <v>3341</v>
      </c>
      <c r="AA885" t="s">
        <v>1465</v>
      </c>
    </row>
    <row r="886" spans="1:27" ht="14.25">
      <c r="A886" s="1" t="s">
        <v>1582</v>
      </c>
      <c r="B886" t="s">
        <v>1583</v>
      </c>
      <c r="C886" t="s">
        <v>1584</v>
      </c>
      <c r="D886" t="s">
        <v>926</v>
      </c>
      <c r="E886" t="s">
        <v>927</v>
      </c>
      <c r="F886" s="2">
        <v>36196</v>
      </c>
      <c r="G886" s="10">
        <f t="shared" si="13"/>
        <v>1999</v>
      </c>
      <c r="H886" t="s">
        <v>1585</v>
      </c>
      <c r="I886" t="s">
        <v>2796</v>
      </c>
      <c r="J886">
        <v>13.31</v>
      </c>
      <c r="K886" t="s">
        <v>1457</v>
      </c>
      <c r="L886">
        <v>52.8</v>
      </c>
      <c r="M886" t="s">
        <v>1458</v>
      </c>
      <c r="N886" t="s">
        <v>2797</v>
      </c>
      <c r="O886" t="s">
        <v>1175</v>
      </c>
      <c r="P886" t="s">
        <v>1468</v>
      </c>
      <c r="Q886" t="s">
        <v>1253</v>
      </c>
      <c r="R886">
        <v>20</v>
      </c>
      <c r="S886" t="s">
        <v>1176</v>
      </c>
      <c r="T886" t="s">
        <v>3342</v>
      </c>
      <c r="X886">
        <v>20</v>
      </c>
      <c r="Y886" t="s">
        <v>1176</v>
      </c>
      <c r="Z886" t="s">
        <v>3342</v>
      </c>
      <c r="AA886" t="s">
        <v>3343</v>
      </c>
    </row>
    <row r="887" spans="1:27" ht="14.25">
      <c r="A887" s="1" t="s">
        <v>1582</v>
      </c>
      <c r="B887" t="s">
        <v>1583</v>
      </c>
      <c r="C887" t="s">
        <v>1584</v>
      </c>
      <c r="D887" t="s">
        <v>926</v>
      </c>
      <c r="E887" t="s">
        <v>927</v>
      </c>
      <c r="F887" s="2">
        <v>36196</v>
      </c>
      <c r="G887" s="10">
        <f t="shared" si="13"/>
        <v>1999</v>
      </c>
      <c r="H887" t="s">
        <v>1585</v>
      </c>
      <c r="I887" t="s">
        <v>3087</v>
      </c>
      <c r="J887">
        <v>13.31</v>
      </c>
      <c r="K887" t="s">
        <v>1457</v>
      </c>
      <c r="L887">
        <v>5</v>
      </c>
      <c r="M887" t="s">
        <v>1458</v>
      </c>
      <c r="N887" t="s">
        <v>3088</v>
      </c>
      <c r="O887" t="s">
        <v>1175</v>
      </c>
      <c r="P887" t="s">
        <v>1468</v>
      </c>
      <c r="Q887" t="s">
        <v>1253</v>
      </c>
      <c r="R887">
        <v>20</v>
      </c>
      <c r="S887" t="s">
        <v>1176</v>
      </c>
      <c r="T887" t="s">
        <v>1177</v>
      </c>
      <c r="X887">
        <v>20</v>
      </c>
      <c r="Y887" t="s">
        <v>1176</v>
      </c>
      <c r="Z887" t="s">
        <v>1177</v>
      </c>
      <c r="AA887" t="s">
        <v>3344</v>
      </c>
    </row>
    <row r="888" spans="1:27" ht="14.25">
      <c r="A888" s="1" t="s">
        <v>1582</v>
      </c>
      <c r="B888" t="s">
        <v>1583</v>
      </c>
      <c r="C888" t="s">
        <v>1584</v>
      </c>
      <c r="D888" t="s">
        <v>926</v>
      </c>
      <c r="E888" t="s">
        <v>927</v>
      </c>
      <c r="F888" s="2">
        <v>36196</v>
      </c>
      <c r="G888" s="10">
        <f t="shared" si="13"/>
        <v>1999</v>
      </c>
      <c r="H888" t="s">
        <v>1585</v>
      </c>
      <c r="I888" t="s">
        <v>3091</v>
      </c>
      <c r="J888">
        <v>13.31</v>
      </c>
      <c r="K888" t="s">
        <v>1457</v>
      </c>
      <c r="L888">
        <v>1.05</v>
      </c>
      <c r="M888" t="s">
        <v>1458</v>
      </c>
      <c r="N888" t="s">
        <v>3092</v>
      </c>
      <c r="O888" t="s">
        <v>1175</v>
      </c>
      <c r="P888" t="s">
        <v>1468</v>
      </c>
      <c r="Q888" t="s">
        <v>1253</v>
      </c>
      <c r="X888">
        <v>20</v>
      </c>
      <c r="Y888" t="s">
        <v>1176</v>
      </c>
      <c r="Z888" t="s">
        <v>3345</v>
      </c>
      <c r="AA888" t="s">
        <v>3346</v>
      </c>
    </row>
    <row r="889" spans="1:27" ht="14.25">
      <c r="A889" s="1" t="s">
        <v>1582</v>
      </c>
      <c r="B889" t="s">
        <v>1583</v>
      </c>
      <c r="C889" t="s">
        <v>1584</v>
      </c>
      <c r="D889" t="s">
        <v>926</v>
      </c>
      <c r="E889" t="s">
        <v>927</v>
      </c>
      <c r="F889" s="2">
        <v>36196</v>
      </c>
      <c r="G889" s="10">
        <f t="shared" si="13"/>
        <v>1999</v>
      </c>
      <c r="H889" t="s">
        <v>1585</v>
      </c>
      <c r="I889" t="s">
        <v>3095</v>
      </c>
      <c r="J889">
        <v>13.31</v>
      </c>
      <c r="K889" t="s">
        <v>1457</v>
      </c>
      <c r="L889">
        <v>0.5</v>
      </c>
      <c r="M889" t="s">
        <v>1458</v>
      </c>
      <c r="N889" t="s">
        <v>3096</v>
      </c>
      <c r="O889" t="s">
        <v>1175</v>
      </c>
      <c r="P889" t="s">
        <v>1461</v>
      </c>
      <c r="Q889" t="s">
        <v>3083</v>
      </c>
      <c r="R889">
        <v>20</v>
      </c>
      <c r="S889" t="s">
        <v>1176</v>
      </c>
      <c r="T889" t="s">
        <v>1177</v>
      </c>
      <c r="X889">
        <v>20</v>
      </c>
      <c r="Y889" t="s">
        <v>1176</v>
      </c>
      <c r="Z889" t="s">
        <v>1177</v>
      </c>
      <c r="AA889" t="s">
        <v>3344</v>
      </c>
    </row>
    <row r="890" spans="1:27" ht="14.25">
      <c r="A890" s="1" t="s">
        <v>1582</v>
      </c>
      <c r="B890" t="s">
        <v>1583</v>
      </c>
      <c r="C890" t="s">
        <v>1584</v>
      </c>
      <c r="D890" t="s">
        <v>926</v>
      </c>
      <c r="E890" t="s">
        <v>927</v>
      </c>
      <c r="F890" s="2">
        <v>36196</v>
      </c>
      <c r="G890" s="10">
        <f t="shared" si="13"/>
        <v>1999</v>
      </c>
      <c r="H890" t="s">
        <v>1585</v>
      </c>
      <c r="I890" t="s">
        <v>3099</v>
      </c>
      <c r="J890">
        <v>13.31</v>
      </c>
      <c r="K890" t="s">
        <v>1457</v>
      </c>
      <c r="L890">
        <v>0.63</v>
      </c>
      <c r="M890" t="s">
        <v>1458</v>
      </c>
      <c r="N890" t="s">
        <v>3096</v>
      </c>
      <c r="O890" t="s">
        <v>1175</v>
      </c>
      <c r="P890" t="s">
        <v>1461</v>
      </c>
      <c r="Q890" t="s">
        <v>1597</v>
      </c>
      <c r="R890">
        <v>20</v>
      </c>
      <c r="S890" t="s">
        <v>1176</v>
      </c>
      <c r="T890" t="s">
        <v>1177</v>
      </c>
      <c r="X890">
        <v>20</v>
      </c>
      <c r="Y890" t="s">
        <v>1176</v>
      </c>
      <c r="Z890" t="s">
        <v>1177</v>
      </c>
      <c r="AA890" t="s">
        <v>1598</v>
      </c>
    </row>
    <row r="891" spans="1:27" ht="14.25">
      <c r="A891" s="1" t="s">
        <v>1582</v>
      </c>
      <c r="B891" t="s">
        <v>1583</v>
      </c>
      <c r="C891" t="s">
        <v>1584</v>
      </c>
      <c r="D891" t="s">
        <v>926</v>
      </c>
      <c r="E891" t="s">
        <v>927</v>
      </c>
      <c r="F891" s="2">
        <v>36196</v>
      </c>
      <c r="G891" s="10">
        <f t="shared" si="13"/>
        <v>1999</v>
      </c>
      <c r="H891" t="s">
        <v>1585</v>
      </c>
      <c r="I891" t="s">
        <v>3101</v>
      </c>
      <c r="J891">
        <v>13.31</v>
      </c>
      <c r="K891" t="s">
        <v>1457</v>
      </c>
      <c r="L891">
        <v>1.06</v>
      </c>
      <c r="M891" t="s">
        <v>1458</v>
      </c>
      <c r="N891" t="s">
        <v>3096</v>
      </c>
      <c r="O891" t="s">
        <v>1175</v>
      </c>
      <c r="P891" t="s">
        <v>1461</v>
      </c>
      <c r="Q891" t="s">
        <v>1597</v>
      </c>
      <c r="X891">
        <v>20</v>
      </c>
      <c r="Y891" t="s">
        <v>1176</v>
      </c>
      <c r="Z891" t="s">
        <v>1177</v>
      </c>
      <c r="AA891" t="s">
        <v>1178</v>
      </c>
    </row>
    <row r="892" spans="1:27" ht="14.25">
      <c r="A892" s="1" t="s">
        <v>1582</v>
      </c>
      <c r="B892" t="s">
        <v>1583</v>
      </c>
      <c r="C892" t="s">
        <v>1584</v>
      </c>
      <c r="D892" t="s">
        <v>926</v>
      </c>
      <c r="E892" t="s">
        <v>927</v>
      </c>
      <c r="F892" s="2">
        <v>36196</v>
      </c>
      <c r="G892" s="10">
        <f t="shared" si="13"/>
        <v>1999</v>
      </c>
      <c r="H892" t="s">
        <v>1585</v>
      </c>
      <c r="I892" t="s">
        <v>3103</v>
      </c>
      <c r="J892">
        <v>13.31</v>
      </c>
      <c r="K892" t="s">
        <v>1457</v>
      </c>
      <c r="L892">
        <v>6.3</v>
      </c>
      <c r="M892" t="s">
        <v>1458</v>
      </c>
      <c r="N892" t="s">
        <v>3104</v>
      </c>
      <c r="O892" t="s">
        <v>1175</v>
      </c>
      <c r="P892" t="s">
        <v>1461</v>
      </c>
      <c r="Q892" t="s">
        <v>1591</v>
      </c>
      <c r="R892">
        <v>20</v>
      </c>
      <c r="S892" t="s">
        <v>1176</v>
      </c>
      <c r="T892" t="s">
        <v>1177</v>
      </c>
      <c r="X892">
        <v>20</v>
      </c>
      <c r="Y892" t="s">
        <v>1176</v>
      </c>
      <c r="Z892" t="s">
        <v>1177</v>
      </c>
      <c r="AA892" t="s">
        <v>1598</v>
      </c>
    </row>
    <row r="893" spans="1:27" ht="14.25">
      <c r="A893" s="1" t="s">
        <v>1582</v>
      </c>
      <c r="B893" t="s">
        <v>1583</v>
      </c>
      <c r="C893" t="s">
        <v>1584</v>
      </c>
      <c r="D893" t="s">
        <v>926</v>
      </c>
      <c r="E893" t="s">
        <v>927</v>
      </c>
      <c r="F893" s="2">
        <v>36196</v>
      </c>
      <c r="G893" s="10">
        <f t="shared" si="13"/>
        <v>1999</v>
      </c>
      <c r="H893" t="s">
        <v>1585</v>
      </c>
      <c r="I893" t="s">
        <v>3107</v>
      </c>
      <c r="J893">
        <v>13.31</v>
      </c>
      <c r="K893" t="s">
        <v>1457</v>
      </c>
      <c r="L893">
        <v>3.5</v>
      </c>
      <c r="M893" t="s">
        <v>1458</v>
      </c>
      <c r="N893" t="s">
        <v>3108</v>
      </c>
      <c r="O893" t="s">
        <v>1175</v>
      </c>
      <c r="P893" t="s">
        <v>1461</v>
      </c>
      <c r="Q893" t="s">
        <v>1597</v>
      </c>
      <c r="R893">
        <v>20</v>
      </c>
      <c r="S893" t="s">
        <v>1176</v>
      </c>
      <c r="T893" t="s">
        <v>1177</v>
      </c>
      <c r="X893">
        <v>20</v>
      </c>
      <c r="Y893" t="s">
        <v>1176</v>
      </c>
      <c r="Z893" t="s">
        <v>1177</v>
      </c>
      <c r="AA893" t="s">
        <v>1598</v>
      </c>
    </row>
    <row r="894" spans="1:27" ht="14.25">
      <c r="A894" s="1" t="s">
        <v>1582</v>
      </c>
      <c r="B894" t="s">
        <v>1583</v>
      </c>
      <c r="C894" t="s">
        <v>1584</v>
      </c>
      <c r="D894" t="s">
        <v>926</v>
      </c>
      <c r="E894" t="s">
        <v>927</v>
      </c>
      <c r="F894" s="2">
        <v>36196</v>
      </c>
      <c r="G894" s="10">
        <f t="shared" si="13"/>
        <v>1999</v>
      </c>
      <c r="H894" t="s">
        <v>1585</v>
      </c>
      <c r="I894" t="s">
        <v>3110</v>
      </c>
      <c r="J894">
        <v>13.31</v>
      </c>
      <c r="K894" t="s">
        <v>1457</v>
      </c>
      <c r="L894">
        <v>4.2</v>
      </c>
      <c r="M894" t="s">
        <v>1458</v>
      </c>
      <c r="N894" t="s">
        <v>3111</v>
      </c>
      <c r="O894" t="s">
        <v>1175</v>
      </c>
      <c r="P894" t="s">
        <v>1461</v>
      </c>
      <c r="Q894" t="s">
        <v>1597</v>
      </c>
      <c r="R894">
        <v>20</v>
      </c>
      <c r="S894" t="s">
        <v>1176</v>
      </c>
      <c r="T894" t="s">
        <v>1177</v>
      </c>
      <c r="X894">
        <v>20</v>
      </c>
      <c r="Y894" t="s">
        <v>1176</v>
      </c>
      <c r="Z894" t="s">
        <v>1177</v>
      </c>
      <c r="AA894" t="s">
        <v>1598</v>
      </c>
    </row>
    <row r="895" spans="1:27" ht="14.25">
      <c r="A895" s="1" t="s">
        <v>1970</v>
      </c>
      <c r="B895" t="s">
        <v>1266</v>
      </c>
      <c r="C895" t="s">
        <v>1267</v>
      </c>
      <c r="D895" t="s">
        <v>926</v>
      </c>
      <c r="E895" t="s">
        <v>927</v>
      </c>
      <c r="F895" s="2">
        <v>36606</v>
      </c>
      <c r="G895" s="10">
        <f t="shared" si="13"/>
        <v>2000</v>
      </c>
      <c r="H895" t="s">
        <v>1268</v>
      </c>
      <c r="I895" t="s">
        <v>1971</v>
      </c>
      <c r="J895">
        <v>13.31</v>
      </c>
      <c r="K895" t="s">
        <v>1514</v>
      </c>
      <c r="L895">
        <v>65.6</v>
      </c>
      <c r="M895" t="s">
        <v>1458</v>
      </c>
      <c r="N895" t="s">
        <v>1972</v>
      </c>
      <c r="O895" t="s">
        <v>1175</v>
      </c>
      <c r="P895" t="s">
        <v>1468</v>
      </c>
      <c r="Q895" t="s">
        <v>1502</v>
      </c>
      <c r="R895">
        <v>20</v>
      </c>
      <c r="S895" t="s">
        <v>1176</v>
      </c>
      <c r="T895" t="s">
        <v>1188</v>
      </c>
      <c r="X895">
        <v>20</v>
      </c>
      <c r="Y895" t="s">
        <v>1176</v>
      </c>
      <c r="Z895" t="s">
        <v>1188</v>
      </c>
      <c r="AA895" t="s">
        <v>3347</v>
      </c>
    </row>
    <row r="896" spans="1:27" ht="14.25">
      <c r="A896" s="1" t="s">
        <v>1970</v>
      </c>
      <c r="B896" t="s">
        <v>1266</v>
      </c>
      <c r="C896" t="s">
        <v>1267</v>
      </c>
      <c r="D896" t="s">
        <v>926</v>
      </c>
      <c r="E896" t="s">
        <v>927</v>
      </c>
      <c r="F896" s="2">
        <v>36606</v>
      </c>
      <c r="G896" s="10">
        <f t="shared" si="13"/>
        <v>2000</v>
      </c>
      <c r="H896" t="s">
        <v>1268</v>
      </c>
      <c r="I896" t="s">
        <v>1974</v>
      </c>
      <c r="J896">
        <v>13.31</v>
      </c>
      <c r="K896" t="s">
        <v>1514</v>
      </c>
      <c r="L896">
        <v>65.6</v>
      </c>
      <c r="M896" t="s">
        <v>1458</v>
      </c>
      <c r="N896" t="s">
        <v>1975</v>
      </c>
      <c r="O896" t="s">
        <v>1175</v>
      </c>
      <c r="P896" t="s">
        <v>1468</v>
      </c>
      <c r="Q896" t="s">
        <v>1502</v>
      </c>
      <c r="R896">
        <v>20</v>
      </c>
      <c r="S896" t="s">
        <v>1176</v>
      </c>
      <c r="T896" t="s">
        <v>1188</v>
      </c>
      <c r="X896">
        <v>20</v>
      </c>
      <c r="Y896" t="s">
        <v>1176</v>
      </c>
      <c r="Z896" t="s">
        <v>1188</v>
      </c>
      <c r="AA896" t="s">
        <v>3347</v>
      </c>
    </row>
    <row r="897" spans="1:27" ht="14.25">
      <c r="A897" s="1" t="s">
        <v>3120</v>
      </c>
      <c r="B897" t="s">
        <v>3121</v>
      </c>
      <c r="C897" t="s">
        <v>3122</v>
      </c>
      <c r="D897" t="s">
        <v>926</v>
      </c>
      <c r="E897" t="s">
        <v>927</v>
      </c>
      <c r="F897" s="2">
        <v>36683</v>
      </c>
      <c r="G897" s="10">
        <f t="shared" si="13"/>
        <v>2000</v>
      </c>
      <c r="H897" t="s">
        <v>3123</v>
      </c>
      <c r="I897" t="s">
        <v>3124</v>
      </c>
      <c r="J897">
        <v>13.31</v>
      </c>
      <c r="K897" t="s">
        <v>1457</v>
      </c>
      <c r="L897">
        <v>8.36</v>
      </c>
      <c r="M897" t="s">
        <v>1458</v>
      </c>
      <c r="N897" t="s">
        <v>3125</v>
      </c>
      <c r="O897" t="s">
        <v>1175</v>
      </c>
      <c r="P897" t="s">
        <v>1468</v>
      </c>
      <c r="Q897" t="s">
        <v>1502</v>
      </c>
      <c r="R897">
        <v>20</v>
      </c>
      <c r="S897" t="s">
        <v>1176</v>
      </c>
      <c r="T897" t="s">
        <v>3348</v>
      </c>
      <c r="X897">
        <v>20</v>
      </c>
      <c r="Y897" t="s">
        <v>1176</v>
      </c>
      <c r="Z897" t="s">
        <v>3348</v>
      </c>
      <c r="AA897" t="s">
        <v>3349</v>
      </c>
    </row>
    <row r="898" spans="1:27" ht="14.25">
      <c r="A898" s="1" t="s">
        <v>3120</v>
      </c>
      <c r="B898" t="s">
        <v>3121</v>
      </c>
      <c r="C898" t="s">
        <v>3122</v>
      </c>
      <c r="D898" t="s">
        <v>926</v>
      </c>
      <c r="E898" t="s">
        <v>927</v>
      </c>
      <c r="F898" s="2">
        <v>36683</v>
      </c>
      <c r="G898" s="10">
        <f t="shared" si="13"/>
        <v>2000</v>
      </c>
      <c r="H898" t="s">
        <v>3123</v>
      </c>
      <c r="I898" t="s">
        <v>3128</v>
      </c>
      <c r="J898">
        <v>13.31</v>
      </c>
      <c r="K898" t="s">
        <v>1457</v>
      </c>
      <c r="L898">
        <v>100</v>
      </c>
      <c r="M898" t="s">
        <v>3017</v>
      </c>
      <c r="N898" t="s">
        <v>3129</v>
      </c>
      <c r="O898" t="s">
        <v>1175</v>
      </c>
      <c r="P898" t="s">
        <v>1468</v>
      </c>
      <c r="Q898" t="s">
        <v>1502</v>
      </c>
      <c r="R898">
        <v>20</v>
      </c>
      <c r="S898" t="s">
        <v>1176</v>
      </c>
      <c r="T898" t="s">
        <v>3350</v>
      </c>
      <c r="X898">
        <v>20</v>
      </c>
      <c r="Y898" t="s">
        <v>1176</v>
      </c>
      <c r="Z898" t="s">
        <v>3350</v>
      </c>
      <c r="AA898" t="s">
        <v>3351</v>
      </c>
    </row>
    <row r="899" spans="1:27" ht="14.25">
      <c r="A899" s="1" t="s">
        <v>2010</v>
      </c>
      <c r="B899" t="s">
        <v>2011</v>
      </c>
      <c r="C899" t="s">
        <v>2011</v>
      </c>
      <c r="D899" t="s">
        <v>769</v>
      </c>
      <c r="E899" t="s">
        <v>770</v>
      </c>
      <c r="F899" s="2">
        <v>36740</v>
      </c>
      <c r="G899" s="10">
        <f aca="true" t="shared" si="14" ref="G899:G962">YEAR(F899)</f>
        <v>2000</v>
      </c>
      <c r="H899" t="s">
        <v>1678</v>
      </c>
      <c r="I899" t="s">
        <v>2014</v>
      </c>
      <c r="J899">
        <v>13.31</v>
      </c>
      <c r="L899">
        <v>5</v>
      </c>
      <c r="M899" t="s">
        <v>1458</v>
      </c>
      <c r="N899" t="s">
        <v>2015</v>
      </c>
      <c r="O899" t="s">
        <v>1175</v>
      </c>
      <c r="P899" t="s">
        <v>1468</v>
      </c>
      <c r="R899">
        <v>20</v>
      </c>
      <c r="S899" t="s">
        <v>1176</v>
      </c>
      <c r="X899">
        <v>20</v>
      </c>
      <c r="Y899" t="s">
        <v>1176</v>
      </c>
      <c r="AA899" t="s">
        <v>1465</v>
      </c>
    </row>
    <row r="900" spans="1:27" ht="14.25">
      <c r="A900" s="1" t="s">
        <v>2022</v>
      </c>
      <c r="B900" t="s">
        <v>2023</v>
      </c>
      <c r="C900" t="s">
        <v>2024</v>
      </c>
      <c r="D900" t="s">
        <v>1497</v>
      </c>
      <c r="E900" t="s">
        <v>1498</v>
      </c>
      <c r="F900" s="2">
        <v>36843</v>
      </c>
      <c r="G900" s="10">
        <f t="shared" si="14"/>
        <v>2000</v>
      </c>
      <c r="H900" t="s">
        <v>2025</v>
      </c>
      <c r="I900" t="s">
        <v>2026</v>
      </c>
      <c r="J900">
        <v>13.31</v>
      </c>
      <c r="K900" t="s">
        <v>1717</v>
      </c>
      <c r="O900" t="s">
        <v>1175</v>
      </c>
      <c r="P900" t="s">
        <v>1468</v>
      </c>
      <c r="Q900" t="s">
        <v>1502</v>
      </c>
      <c r="R900">
        <v>5</v>
      </c>
      <c r="S900" t="s">
        <v>1176</v>
      </c>
      <c r="T900" t="s">
        <v>1184</v>
      </c>
      <c r="X900">
        <v>5</v>
      </c>
      <c r="Y900" t="s">
        <v>1176</v>
      </c>
      <c r="Z900" t="s">
        <v>1184</v>
      </c>
      <c r="AA900" t="s">
        <v>1465</v>
      </c>
    </row>
    <row r="901" spans="1:27" ht="14.25">
      <c r="A901" s="1" t="s">
        <v>2027</v>
      </c>
      <c r="B901" t="s">
        <v>2028</v>
      </c>
      <c r="C901" t="s">
        <v>2029</v>
      </c>
      <c r="D901" t="s">
        <v>537</v>
      </c>
      <c r="E901" t="s">
        <v>538</v>
      </c>
      <c r="F901" s="2">
        <v>36881</v>
      </c>
      <c r="G901" s="10">
        <f t="shared" si="14"/>
        <v>2000</v>
      </c>
      <c r="H901" t="s">
        <v>2030</v>
      </c>
      <c r="I901" t="s">
        <v>2031</v>
      </c>
      <c r="J901">
        <v>13.31</v>
      </c>
      <c r="K901" t="s">
        <v>1457</v>
      </c>
      <c r="L901">
        <v>11</v>
      </c>
      <c r="M901" t="s">
        <v>541</v>
      </c>
      <c r="O901" t="s">
        <v>1175</v>
      </c>
      <c r="P901" t="s">
        <v>1461</v>
      </c>
      <c r="Q901" t="s">
        <v>3352</v>
      </c>
      <c r="R901">
        <v>20</v>
      </c>
      <c r="S901" t="s">
        <v>1176</v>
      </c>
      <c r="T901" t="s">
        <v>3353</v>
      </c>
      <c r="X901">
        <v>20</v>
      </c>
      <c r="Y901" t="s">
        <v>1176</v>
      </c>
      <c r="AA901" t="s">
        <v>3354</v>
      </c>
    </row>
    <row r="902" spans="1:27" ht="14.25">
      <c r="A902" s="1" t="s">
        <v>2064</v>
      </c>
      <c r="B902" t="s">
        <v>2065</v>
      </c>
      <c r="C902" t="s">
        <v>2066</v>
      </c>
      <c r="D902" t="s">
        <v>909</v>
      </c>
      <c r="E902" t="s">
        <v>591</v>
      </c>
      <c r="F902" s="2">
        <v>36937</v>
      </c>
      <c r="G902" s="10">
        <f t="shared" si="14"/>
        <v>2001</v>
      </c>
      <c r="H902" t="s">
        <v>2067</v>
      </c>
      <c r="I902" t="s">
        <v>2068</v>
      </c>
      <c r="J902">
        <v>13.31</v>
      </c>
      <c r="K902" t="s">
        <v>1457</v>
      </c>
      <c r="L902">
        <v>20.9</v>
      </c>
      <c r="M902" t="s">
        <v>1458</v>
      </c>
      <c r="N902" t="s">
        <v>2069</v>
      </c>
      <c r="O902" t="s">
        <v>1175</v>
      </c>
      <c r="P902" t="s">
        <v>1468</v>
      </c>
      <c r="R902">
        <v>20</v>
      </c>
      <c r="S902" t="s">
        <v>1176</v>
      </c>
      <c r="T902" t="s">
        <v>1191</v>
      </c>
      <c r="X902">
        <v>20</v>
      </c>
      <c r="Y902" t="s">
        <v>1176</v>
      </c>
      <c r="Z902" t="s">
        <v>1191</v>
      </c>
      <c r="AA902" t="s">
        <v>1465</v>
      </c>
    </row>
    <row r="903" spans="1:27" ht="14.25">
      <c r="A903" s="1" t="s">
        <v>2071</v>
      </c>
      <c r="B903" t="s">
        <v>2072</v>
      </c>
      <c r="C903" t="s">
        <v>2072</v>
      </c>
      <c r="D903" t="s">
        <v>909</v>
      </c>
      <c r="E903" t="s">
        <v>591</v>
      </c>
      <c r="F903" s="2">
        <v>36979</v>
      </c>
      <c r="G903" s="10">
        <f t="shared" si="14"/>
        <v>2001</v>
      </c>
      <c r="H903" t="s">
        <v>2073</v>
      </c>
      <c r="I903" t="s">
        <v>641</v>
      </c>
      <c r="J903">
        <v>13.31</v>
      </c>
      <c r="K903" t="s">
        <v>1457</v>
      </c>
      <c r="L903">
        <v>85.2</v>
      </c>
      <c r="M903" t="s">
        <v>1458</v>
      </c>
      <c r="O903" t="s">
        <v>1175</v>
      </c>
      <c r="P903" t="s">
        <v>1468</v>
      </c>
      <c r="R903">
        <v>20</v>
      </c>
      <c r="S903" t="s">
        <v>1176</v>
      </c>
      <c r="T903" t="s">
        <v>3355</v>
      </c>
      <c r="X903">
        <v>20</v>
      </c>
      <c r="Y903" t="s">
        <v>1176</v>
      </c>
      <c r="Z903" t="s">
        <v>3355</v>
      </c>
      <c r="AA903" t="s">
        <v>1465</v>
      </c>
    </row>
    <row r="904" spans="1:27" ht="14.25">
      <c r="A904" s="1" t="s">
        <v>535</v>
      </c>
      <c r="B904" t="s">
        <v>536</v>
      </c>
      <c r="C904" t="s">
        <v>536</v>
      </c>
      <c r="D904" t="s">
        <v>537</v>
      </c>
      <c r="E904" t="s">
        <v>538</v>
      </c>
      <c r="F904" s="2">
        <v>36990</v>
      </c>
      <c r="G904" s="10">
        <f t="shared" si="14"/>
        <v>2001</v>
      </c>
      <c r="H904" t="s">
        <v>539</v>
      </c>
      <c r="I904" t="s">
        <v>3139</v>
      </c>
      <c r="J904">
        <v>13.31</v>
      </c>
      <c r="K904" t="s">
        <v>1457</v>
      </c>
      <c r="L904">
        <v>11</v>
      </c>
      <c r="M904" t="s">
        <v>1458</v>
      </c>
      <c r="N904" t="s">
        <v>3140</v>
      </c>
      <c r="O904" t="s">
        <v>1175</v>
      </c>
      <c r="P904" t="s">
        <v>1461</v>
      </c>
      <c r="Q904" t="s">
        <v>2513</v>
      </c>
      <c r="R904">
        <v>20</v>
      </c>
      <c r="S904" t="s">
        <v>1176</v>
      </c>
      <c r="X904">
        <v>20</v>
      </c>
      <c r="Y904" t="s">
        <v>1176</v>
      </c>
      <c r="AA904" t="s">
        <v>1465</v>
      </c>
    </row>
    <row r="905" spans="1:27" ht="14.25">
      <c r="A905" s="1" t="s">
        <v>2096</v>
      </c>
      <c r="B905" t="s">
        <v>2097</v>
      </c>
      <c r="C905" t="s">
        <v>1130</v>
      </c>
      <c r="D905" t="s">
        <v>926</v>
      </c>
      <c r="E905" t="s">
        <v>927</v>
      </c>
      <c r="F905" s="2">
        <v>37085</v>
      </c>
      <c r="G905" s="10">
        <f t="shared" si="14"/>
        <v>2001</v>
      </c>
      <c r="H905" t="s">
        <v>2098</v>
      </c>
      <c r="I905" t="s">
        <v>2099</v>
      </c>
      <c r="J905">
        <v>13.31</v>
      </c>
      <c r="K905" t="s">
        <v>1457</v>
      </c>
      <c r="L905">
        <v>35</v>
      </c>
      <c r="M905" t="s">
        <v>569</v>
      </c>
      <c r="N905" t="s">
        <v>2100</v>
      </c>
      <c r="O905" t="s">
        <v>1175</v>
      </c>
      <c r="P905" t="s">
        <v>1468</v>
      </c>
      <c r="R905">
        <v>20</v>
      </c>
      <c r="S905" t="s">
        <v>1176</v>
      </c>
      <c r="T905" t="s">
        <v>3356</v>
      </c>
      <c r="X905">
        <v>20</v>
      </c>
      <c r="Y905" t="s">
        <v>1176</v>
      </c>
      <c r="Z905" t="s">
        <v>3356</v>
      </c>
      <c r="AA905" t="s">
        <v>1465</v>
      </c>
    </row>
    <row r="906" spans="1:27" ht="14.25">
      <c r="A906" s="1" t="s">
        <v>2096</v>
      </c>
      <c r="B906" t="s">
        <v>2097</v>
      </c>
      <c r="C906" t="s">
        <v>1130</v>
      </c>
      <c r="D906" t="s">
        <v>926</v>
      </c>
      <c r="E906" t="s">
        <v>927</v>
      </c>
      <c r="F906" s="2">
        <v>37085</v>
      </c>
      <c r="G906" s="10">
        <f t="shared" si="14"/>
        <v>2001</v>
      </c>
      <c r="H906" t="s">
        <v>2098</v>
      </c>
      <c r="I906" t="s">
        <v>2103</v>
      </c>
      <c r="J906">
        <v>13.31</v>
      </c>
      <c r="K906" t="s">
        <v>1717</v>
      </c>
      <c r="L906">
        <v>14.4</v>
      </c>
      <c r="M906" t="s">
        <v>2104</v>
      </c>
      <c r="O906" t="s">
        <v>1175</v>
      </c>
      <c r="P906" t="s">
        <v>1468</v>
      </c>
      <c r="R906">
        <v>20</v>
      </c>
      <c r="S906" t="s">
        <v>1176</v>
      </c>
      <c r="T906" t="s">
        <v>3356</v>
      </c>
      <c r="X906">
        <v>20</v>
      </c>
      <c r="Y906" t="s">
        <v>1176</v>
      </c>
      <c r="Z906" t="s">
        <v>3356</v>
      </c>
      <c r="AA906" t="s">
        <v>1465</v>
      </c>
    </row>
    <row r="907" spans="1:27" ht="14.25">
      <c r="A907" s="1" t="s">
        <v>2096</v>
      </c>
      <c r="B907" t="s">
        <v>2097</v>
      </c>
      <c r="C907" t="s">
        <v>1130</v>
      </c>
      <c r="D907" t="s">
        <v>926</v>
      </c>
      <c r="E907" t="s">
        <v>927</v>
      </c>
      <c r="F907" s="2">
        <v>37085</v>
      </c>
      <c r="G907" s="10">
        <f t="shared" si="14"/>
        <v>2001</v>
      </c>
      <c r="H907" t="s">
        <v>2098</v>
      </c>
      <c r="I907" t="s">
        <v>2105</v>
      </c>
      <c r="J907">
        <v>13.31</v>
      </c>
      <c r="K907" t="s">
        <v>1717</v>
      </c>
      <c r="L907">
        <v>29</v>
      </c>
      <c r="M907" t="s">
        <v>2104</v>
      </c>
      <c r="N907" t="s">
        <v>2106</v>
      </c>
      <c r="O907" t="s">
        <v>1175</v>
      </c>
      <c r="P907" t="s">
        <v>1468</v>
      </c>
      <c r="R907">
        <v>20</v>
      </c>
      <c r="S907" t="s">
        <v>1176</v>
      </c>
      <c r="T907" t="s">
        <v>3356</v>
      </c>
      <c r="X907">
        <v>20</v>
      </c>
      <c r="Y907" t="s">
        <v>1176</v>
      </c>
      <c r="Z907" t="s">
        <v>3356</v>
      </c>
      <c r="AA907" t="s">
        <v>1465</v>
      </c>
    </row>
    <row r="908" spans="1:27" ht="14.25">
      <c r="A908" s="1" t="s">
        <v>2119</v>
      </c>
      <c r="B908" t="s">
        <v>2120</v>
      </c>
      <c r="C908" t="s">
        <v>2121</v>
      </c>
      <c r="D908" t="s">
        <v>909</v>
      </c>
      <c r="E908" t="s">
        <v>591</v>
      </c>
      <c r="F908" s="2">
        <v>37112</v>
      </c>
      <c r="G908" s="10">
        <f t="shared" si="14"/>
        <v>2001</v>
      </c>
      <c r="H908" t="s">
        <v>2122</v>
      </c>
      <c r="I908" t="s">
        <v>1204</v>
      </c>
      <c r="J908">
        <v>13.31</v>
      </c>
      <c r="K908" t="s">
        <v>1457</v>
      </c>
      <c r="L908">
        <v>80</v>
      </c>
      <c r="M908" t="s">
        <v>1458</v>
      </c>
      <c r="N908" t="s">
        <v>2123</v>
      </c>
      <c r="O908" t="s">
        <v>1175</v>
      </c>
      <c r="P908" t="s">
        <v>1468</v>
      </c>
      <c r="R908">
        <v>10</v>
      </c>
      <c r="S908" t="s">
        <v>1176</v>
      </c>
      <c r="T908" t="s">
        <v>3357</v>
      </c>
      <c r="X908">
        <v>10</v>
      </c>
      <c r="Y908" t="s">
        <v>1176</v>
      </c>
      <c r="Z908" t="s">
        <v>3357</v>
      </c>
      <c r="AA908" t="s">
        <v>1465</v>
      </c>
    </row>
    <row r="909" spans="1:27" ht="14.25">
      <c r="A909" s="1" t="s">
        <v>2167</v>
      </c>
      <c r="B909" t="s">
        <v>2168</v>
      </c>
      <c r="C909" t="s">
        <v>2168</v>
      </c>
      <c r="D909" t="s">
        <v>1217</v>
      </c>
      <c r="E909" t="s">
        <v>1218</v>
      </c>
      <c r="F909" s="2">
        <v>37169</v>
      </c>
      <c r="G909" s="10">
        <f t="shared" si="14"/>
        <v>2001</v>
      </c>
      <c r="H909" t="s">
        <v>1841</v>
      </c>
      <c r="I909" t="s">
        <v>2169</v>
      </c>
      <c r="J909">
        <v>13.31</v>
      </c>
      <c r="K909" t="s">
        <v>1457</v>
      </c>
      <c r="L909">
        <v>35</v>
      </c>
      <c r="M909" t="s">
        <v>1458</v>
      </c>
      <c r="O909" t="s">
        <v>1175</v>
      </c>
      <c r="P909" t="s">
        <v>1461</v>
      </c>
      <c r="Q909" t="s">
        <v>3212</v>
      </c>
      <c r="R909">
        <v>20</v>
      </c>
      <c r="S909" t="s">
        <v>1176</v>
      </c>
      <c r="X909">
        <v>20</v>
      </c>
      <c r="Y909" t="s">
        <v>1176</v>
      </c>
      <c r="AA909" t="s">
        <v>1465</v>
      </c>
    </row>
    <row r="910" spans="1:27" ht="14.25">
      <c r="A910" s="1" t="s">
        <v>2171</v>
      </c>
      <c r="B910" t="s">
        <v>2172</v>
      </c>
      <c r="C910" t="s">
        <v>2173</v>
      </c>
      <c r="D910" t="s">
        <v>909</v>
      </c>
      <c r="E910" t="s">
        <v>591</v>
      </c>
      <c r="F910" s="2">
        <v>37180</v>
      </c>
      <c r="G910" s="10">
        <f t="shared" si="14"/>
        <v>2001</v>
      </c>
      <c r="H910" t="s">
        <v>2174</v>
      </c>
      <c r="I910" t="s">
        <v>641</v>
      </c>
      <c r="J910">
        <v>13.31</v>
      </c>
      <c r="K910" t="s">
        <v>1457</v>
      </c>
      <c r="L910">
        <v>49</v>
      </c>
      <c r="M910" t="s">
        <v>1458</v>
      </c>
      <c r="N910" t="s">
        <v>2175</v>
      </c>
      <c r="O910" t="s">
        <v>1175</v>
      </c>
      <c r="P910" t="s">
        <v>1468</v>
      </c>
      <c r="R910">
        <v>20</v>
      </c>
      <c r="S910" t="s">
        <v>1176</v>
      </c>
      <c r="T910" t="s">
        <v>3358</v>
      </c>
      <c r="X910">
        <v>20</v>
      </c>
      <c r="Y910" t="s">
        <v>1176</v>
      </c>
      <c r="Z910" t="s">
        <v>3358</v>
      </c>
      <c r="AA910" t="s">
        <v>2176</v>
      </c>
    </row>
    <row r="911" spans="1:27" ht="14.25">
      <c r="A911" s="1" t="s">
        <v>779</v>
      </c>
      <c r="B911" t="s">
        <v>780</v>
      </c>
      <c r="C911" t="s">
        <v>781</v>
      </c>
      <c r="D911" t="s">
        <v>782</v>
      </c>
      <c r="E911" t="s">
        <v>783</v>
      </c>
      <c r="F911" s="2">
        <v>37193</v>
      </c>
      <c r="G911" s="10">
        <f t="shared" si="14"/>
        <v>2001</v>
      </c>
      <c r="H911" t="s">
        <v>784</v>
      </c>
      <c r="I911" t="s">
        <v>2199</v>
      </c>
      <c r="J911">
        <v>13.31</v>
      </c>
      <c r="K911" t="s">
        <v>1433</v>
      </c>
      <c r="L911">
        <v>13</v>
      </c>
      <c r="M911" t="s">
        <v>1458</v>
      </c>
      <c r="N911" t="s">
        <v>2200</v>
      </c>
      <c r="O911" t="s">
        <v>1175</v>
      </c>
      <c r="P911" t="s">
        <v>582</v>
      </c>
      <c r="Q911" t="s">
        <v>3359</v>
      </c>
      <c r="R911">
        <v>20</v>
      </c>
      <c r="S911" t="s">
        <v>1176</v>
      </c>
      <c r="T911" t="s">
        <v>1184</v>
      </c>
      <c r="U911">
        <v>27</v>
      </c>
      <c r="V911" t="s">
        <v>1176</v>
      </c>
      <c r="W911" t="s">
        <v>3360</v>
      </c>
      <c r="X911">
        <v>20</v>
      </c>
      <c r="Y911" t="s">
        <v>1176</v>
      </c>
      <c r="Z911" t="s">
        <v>1184</v>
      </c>
      <c r="AA911" t="s">
        <v>1465</v>
      </c>
    </row>
    <row r="912" spans="1:27" ht="14.25">
      <c r="A912" s="1" t="s">
        <v>2207</v>
      </c>
      <c r="B912" t="s">
        <v>2208</v>
      </c>
      <c r="C912" t="s">
        <v>2209</v>
      </c>
      <c r="D912" t="s">
        <v>1497</v>
      </c>
      <c r="E912" t="s">
        <v>1498</v>
      </c>
      <c r="F912" s="2">
        <v>37200</v>
      </c>
      <c r="G912" s="10">
        <f t="shared" si="14"/>
        <v>2001</v>
      </c>
      <c r="H912" t="s">
        <v>2210</v>
      </c>
      <c r="I912" t="s">
        <v>2211</v>
      </c>
      <c r="J912">
        <v>13.31</v>
      </c>
      <c r="K912" t="s">
        <v>1717</v>
      </c>
      <c r="L912">
        <v>60</v>
      </c>
      <c r="M912" t="s">
        <v>1458</v>
      </c>
      <c r="O912" t="s">
        <v>1175</v>
      </c>
      <c r="P912" t="s">
        <v>1468</v>
      </c>
      <c r="Q912" t="s">
        <v>1502</v>
      </c>
      <c r="R912">
        <v>5</v>
      </c>
      <c r="S912" t="s">
        <v>1176</v>
      </c>
      <c r="T912" t="s">
        <v>1184</v>
      </c>
      <c r="X912">
        <v>5</v>
      </c>
      <c r="Y912" t="s">
        <v>1176</v>
      </c>
      <c r="Z912" t="s">
        <v>1184</v>
      </c>
      <c r="AA912" t="s">
        <v>1465</v>
      </c>
    </row>
    <row r="913" spans="1:27" ht="14.25">
      <c r="A913" s="1" t="s">
        <v>907</v>
      </c>
      <c r="B913" t="s">
        <v>908</v>
      </c>
      <c r="C913" t="s">
        <v>908</v>
      </c>
      <c r="D913" t="s">
        <v>909</v>
      </c>
      <c r="E913" t="s">
        <v>591</v>
      </c>
      <c r="F913" s="2">
        <v>37224</v>
      </c>
      <c r="G913" s="10">
        <f t="shared" si="14"/>
        <v>2001</v>
      </c>
      <c r="H913" t="s">
        <v>910</v>
      </c>
      <c r="I913" t="s">
        <v>641</v>
      </c>
      <c r="J913">
        <v>13.31</v>
      </c>
      <c r="K913" t="s">
        <v>1457</v>
      </c>
      <c r="L913">
        <v>91.2</v>
      </c>
      <c r="M913" t="s">
        <v>1458</v>
      </c>
      <c r="N913" t="s">
        <v>2213</v>
      </c>
      <c r="O913" t="s">
        <v>1175</v>
      </c>
      <c r="P913" t="s">
        <v>1468</v>
      </c>
      <c r="R913">
        <v>20</v>
      </c>
      <c r="S913" t="s">
        <v>1176</v>
      </c>
      <c r="T913" t="s">
        <v>1189</v>
      </c>
      <c r="X913">
        <v>20</v>
      </c>
      <c r="Y913" t="s">
        <v>1176</v>
      </c>
      <c r="Z913" t="s">
        <v>1189</v>
      </c>
      <c r="AA913" t="s">
        <v>1465</v>
      </c>
    </row>
    <row r="914" spans="1:27" ht="14.25">
      <c r="A914" s="1" t="s">
        <v>3361</v>
      </c>
      <c r="B914" t="s">
        <v>3362</v>
      </c>
      <c r="C914" t="s">
        <v>3362</v>
      </c>
      <c r="D914" t="s">
        <v>704</v>
      </c>
      <c r="E914" t="s">
        <v>705</v>
      </c>
      <c r="F914" s="2">
        <v>37238</v>
      </c>
      <c r="G914" s="10">
        <f t="shared" si="14"/>
        <v>2001</v>
      </c>
      <c r="H914" t="s">
        <v>3363</v>
      </c>
      <c r="I914" t="s">
        <v>3364</v>
      </c>
      <c r="J914">
        <v>13.31</v>
      </c>
      <c r="K914" t="s">
        <v>1457</v>
      </c>
      <c r="L914">
        <v>5.6</v>
      </c>
      <c r="M914" t="s">
        <v>1458</v>
      </c>
      <c r="N914" t="s">
        <v>3365</v>
      </c>
      <c r="O914" t="s">
        <v>1175</v>
      </c>
      <c r="P914" t="s">
        <v>1468</v>
      </c>
      <c r="R914">
        <v>40</v>
      </c>
      <c r="S914" t="s">
        <v>1176</v>
      </c>
      <c r="X914">
        <v>40</v>
      </c>
      <c r="Y914" t="s">
        <v>1176</v>
      </c>
      <c r="AA914" t="s">
        <v>1465</v>
      </c>
    </row>
    <row r="915" spans="1:27" ht="14.25">
      <c r="A915" s="1" t="s">
        <v>2244</v>
      </c>
      <c r="B915" t="s">
        <v>2245</v>
      </c>
      <c r="C915" t="s">
        <v>2245</v>
      </c>
      <c r="D915" t="s">
        <v>909</v>
      </c>
      <c r="E915" t="s">
        <v>591</v>
      </c>
      <c r="F915" s="2">
        <v>37252</v>
      </c>
      <c r="G915" s="10">
        <f t="shared" si="14"/>
        <v>2001</v>
      </c>
      <c r="H915" t="s">
        <v>2246</v>
      </c>
      <c r="I915" t="s">
        <v>1204</v>
      </c>
      <c r="J915">
        <v>13.31</v>
      </c>
      <c r="K915" t="s">
        <v>1457</v>
      </c>
      <c r="L915">
        <v>76</v>
      </c>
      <c r="M915" t="s">
        <v>1458</v>
      </c>
      <c r="N915" t="s">
        <v>2247</v>
      </c>
      <c r="O915" t="s">
        <v>1175</v>
      </c>
      <c r="P915" t="s">
        <v>1468</v>
      </c>
      <c r="R915">
        <v>20</v>
      </c>
      <c r="S915" t="s">
        <v>1176</v>
      </c>
      <c r="T915" t="s">
        <v>3341</v>
      </c>
      <c r="X915">
        <v>20</v>
      </c>
      <c r="Y915" t="s">
        <v>1176</v>
      </c>
      <c r="Z915" t="s">
        <v>3341</v>
      </c>
      <c r="AA915" t="s">
        <v>1465</v>
      </c>
    </row>
    <row r="916" spans="1:27" ht="14.25">
      <c r="A916" s="1" t="s">
        <v>3462</v>
      </c>
      <c r="B916" t="s">
        <v>3463</v>
      </c>
      <c r="C916" t="s">
        <v>3464</v>
      </c>
      <c r="D916" t="s">
        <v>713</v>
      </c>
      <c r="E916" t="s">
        <v>714</v>
      </c>
      <c r="F916" s="2">
        <v>37356</v>
      </c>
      <c r="G916" s="10">
        <f t="shared" si="14"/>
        <v>2002</v>
      </c>
      <c r="I916" t="s">
        <v>1204</v>
      </c>
      <c r="J916">
        <v>13.31</v>
      </c>
      <c r="K916" t="s">
        <v>1457</v>
      </c>
      <c r="L916">
        <v>68</v>
      </c>
      <c r="M916" t="s">
        <v>1458</v>
      </c>
      <c r="O916" t="s">
        <v>1175</v>
      </c>
      <c r="P916" t="s">
        <v>1468</v>
      </c>
      <c r="R916">
        <v>0</v>
      </c>
      <c r="S916" t="s">
        <v>1176</v>
      </c>
      <c r="X916">
        <v>0</v>
      </c>
      <c r="Y916" t="s">
        <v>1176</v>
      </c>
      <c r="AA916" t="s">
        <v>1465</v>
      </c>
    </row>
    <row r="917" spans="1:27" ht="14.25">
      <c r="A917" s="1" t="s">
        <v>3471</v>
      </c>
      <c r="B917" t="s">
        <v>3472</v>
      </c>
      <c r="C917" t="s">
        <v>3473</v>
      </c>
      <c r="D917" t="s">
        <v>909</v>
      </c>
      <c r="E917" t="s">
        <v>591</v>
      </c>
      <c r="F917" s="2">
        <v>37399</v>
      </c>
      <c r="G917" s="10">
        <f t="shared" si="14"/>
        <v>2002</v>
      </c>
      <c r="H917" t="s">
        <v>3474</v>
      </c>
      <c r="I917" t="s">
        <v>3475</v>
      </c>
      <c r="J917">
        <v>13.31</v>
      </c>
      <c r="K917" t="s">
        <v>1457</v>
      </c>
      <c r="L917">
        <v>12.84</v>
      </c>
      <c r="M917" t="s">
        <v>1458</v>
      </c>
      <c r="N917" t="s">
        <v>3476</v>
      </c>
      <c r="O917" t="s">
        <v>1175</v>
      </c>
      <c r="P917" t="s">
        <v>1468</v>
      </c>
      <c r="R917">
        <v>10</v>
      </c>
      <c r="S917" t="s">
        <v>1176</v>
      </c>
      <c r="T917" t="s">
        <v>3358</v>
      </c>
      <c r="X917">
        <v>10</v>
      </c>
      <c r="Y917" t="s">
        <v>1176</v>
      </c>
      <c r="Z917" t="s">
        <v>3358</v>
      </c>
      <c r="AA917" t="s">
        <v>3477</v>
      </c>
    </row>
    <row r="918" spans="1:27" ht="14.25">
      <c r="A918" s="1" t="s">
        <v>3471</v>
      </c>
      <c r="B918" t="s">
        <v>3472</v>
      </c>
      <c r="C918" t="s">
        <v>3473</v>
      </c>
      <c r="D918" t="s">
        <v>909</v>
      </c>
      <c r="E918" t="s">
        <v>591</v>
      </c>
      <c r="F918" s="2">
        <v>37399</v>
      </c>
      <c r="G918" s="10">
        <f t="shared" si="14"/>
        <v>2002</v>
      </c>
      <c r="H918" t="s">
        <v>3474</v>
      </c>
      <c r="I918" t="s">
        <v>3478</v>
      </c>
      <c r="J918">
        <v>13.31</v>
      </c>
      <c r="K918" t="s">
        <v>1457</v>
      </c>
      <c r="L918">
        <v>11.45</v>
      </c>
      <c r="M918" t="s">
        <v>1458</v>
      </c>
      <c r="N918" t="s">
        <v>2291</v>
      </c>
      <c r="O918" t="s">
        <v>1175</v>
      </c>
      <c r="P918" t="s">
        <v>1468</v>
      </c>
      <c r="R918">
        <v>10</v>
      </c>
      <c r="S918" t="s">
        <v>1176</v>
      </c>
      <c r="T918" t="s">
        <v>3358</v>
      </c>
      <c r="X918">
        <v>10</v>
      </c>
      <c r="Y918" t="s">
        <v>1176</v>
      </c>
      <c r="Z918" t="s">
        <v>3358</v>
      </c>
      <c r="AA918" t="s">
        <v>2292</v>
      </c>
    </row>
    <row r="919" spans="1:27" ht="14.25">
      <c r="A919" s="1" t="s">
        <v>3166</v>
      </c>
      <c r="B919" t="s">
        <v>3167</v>
      </c>
      <c r="C919" t="s">
        <v>3167</v>
      </c>
      <c r="D919" t="s">
        <v>959</v>
      </c>
      <c r="E919" t="s">
        <v>960</v>
      </c>
      <c r="F919" s="2">
        <v>37449</v>
      </c>
      <c r="G919" s="10">
        <f t="shared" si="14"/>
        <v>2002</v>
      </c>
      <c r="H919" t="s">
        <v>3168</v>
      </c>
      <c r="I919" t="s">
        <v>3169</v>
      </c>
      <c r="J919">
        <v>13.31</v>
      </c>
      <c r="K919" t="s">
        <v>1457</v>
      </c>
      <c r="L919">
        <v>33.5</v>
      </c>
      <c r="M919" t="s">
        <v>1458</v>
      </c>
      <c r="N919" t="s">
        <v>3170</v>
      </c>
      <c r="O919" t="s">
        <v>1175</v>
      </c>
      <c r="P919" t="s">
        <v>1468</v>
      </c>
      <c r="R919">
        <v>20</v>
      </c>
      <c r="S919" t="s">
        <v>1176</v>
      </c>
      <c r="X919">
        <v>20</v>
      </c>
      <c r="Y919" t="s">
        <v>1176</v>
      </c>
      <c r="AA919" t="s">
        <v>3366</v>
      </c>
    </row>
    <row r="920" spans="1:27" ht="14.25">
      <c r="A920" s="1" t="s">
        <v>2331</v>
      </c>
      <c r="B920" t="s">
        <v>2332</v>
      </c>
      <c r="C920" t="s">
        <v>2332</v>
      </c>
      <c r="D920" t="s">
        <v>1229</v>
      </c>
      <c r="E920" t="s">
        <v>1230</v>
      </c>
      <c r="F920" s="2">
        <v>37547</v>
      </c>
      <c r="G920" s="10">
        <f t="shared" si="14"/>
        <v>2002</v>
      </c>
      <c r="H920" t="s">
        <v>2333</v>
      </c>
      <c r="I920" t="s">
        <v>1239</v>
      </c>
      <c r="J920">
        <v>13.31</v>
      </c>
      <c r="K920" t="s">
        <v>1457</v>
      </c>
      <c r="L920">
        <v>30</v>
      </c>
      <c r="M920" t="s">
        <v>1458</v>
      </c>
      <c r="N920" t="s">
        <v>2334</v>
      </c>
      <c r="O920" t="s">
        <v>1175</v>
      </c>
      <c r="P920" t="s">
        <v>1468</v>
      </c>
      <c r="R920">
        <v>10</v>
      </c>
      <c r="S920" t="s">
        <v>1176</v>
      </c>
      <c r="X920">
        <v>10</v>
      </c>
      <c r="Y920" t="s">
        <v>1176</v>
      </c>
      <c r="AA920" t="s">
        <v>1465</v>
      </c>
    </row>
    <row r="921" spans="1:27" ht="14.25">
      <c r="A921" s="1" t="s">
        <v>2336</v>
      </c>
      <c r="B921" t="s">
        <v>2337</v>
      </c>
      <c r="C921" t="s">
        <v>2338</v>
      </c>
      <c r="D921" t="s">
        <v>769</v>
      </c>
      <c r="E921" t="s">
        <v>770</v>
      </c>
      <c r="F921" s="2">
        <v>37547</v>
      </c>
      <c r="G921" s="10">
        <f t="shared" si="14"/>
        <v>2002</v>
      </c>
      <c r="I921" t="s">
        <v>2339</v>
      </c>
      <c r="J921">
        <v>13.31</v>
      </c>
      <c r="K921" t="s">
        <v>1457</v>
      </c>
      <c r="L921">
        <v>34.4</v>
      </c>
      <c r="M921" t="s">
        <v>1458</v>
      </c>
      <c r="N921" t="s">
        <v>2340</v>
      </c>
      <c r="O921" t="s">
        <v>1175</v>
      </c>
      <c r="P921" t="s">
        <v>1461</v>
      </c>
      <c r="Q921" t="s">
        <v>3367</v>
      </c>
      <c r="R921">
        <v>20</v>
      </c>
      <c r="S921" t="s">
        <v>1176</v>
      </c>
      <c r="X921">
        <v>20</v>
      </c>
      <c r="Y921" t="s">
        <v>1176</v>
      </c>
      <c r="AA921" t="s">
        <v>3368</v>
      </c>
    </row>
    <row r="922" spans="1:27" ht="14.25">
      <c r="A922" s="1" t="s">
        <v>2348</v>
      </c>
      <c r="B922" t="s">
        <v>2349</v>
      </c>
      <c r="C922" t="s">
        <v>2350</v>
      </c>
      <c r="D922" t="s">
        <v>819</v>
      </c>
      <c r="E922" t="s">
        <v>2351</v>
      </c>
      <c r="F922" s="2">
        <v>37552</v>
      </c>
      <c r="G922" s="10">
        <f t="shared" si="14"/>
        <v>2002</v>
      </c>
      <c r="H922" t="s">
        <v>2063</v>
      </c>
      <c r="I922" t="s">
        <v>1725</v>
      </c>
      <c r="J922">
        <v>13.31</v>
      </c>
      <c r="K922" t="s">
        <v>1457</v>
      </c>
      <c r="L922">
        <v>31.4</v>
      </c>
      <c r="M922" t="s">
        <v>1458</v>
      </c>
      <c r="N922" t="s">
        <v>2352</v>
      </c>
      <c r="O922" t="s">
        <v>1175</v>
      </c>
      <c r="P922" t="s">
        <v>1461</v>
      </c>
      <c r="Q922" t="s">
        <v>1134</v>
      </c>
      <c r="R922">
        <v>10</v>
      </c>
      <c r="S922" t="s">
        <v>1176</v>
      </c>
      <c r="X922">
        <v>10</v>
      </c>
      <c r="Y922" t="s">
        <v>1176</v>
      </c>
      <c r="AA922" t="s">
        <v>1465</v>
      </c>
    </row>
    <row r="923" spans="1:27" ht="14.25">
      <c r="A923" s="1" t="s">
        <v>2980</v>
      </c>
      <c r="B923" t="s">
        <v>2981</v>
      </c>
      <c r="C923" t="s">
        <v>2981</v>
      </c>
      <c r="D923" t="s">
        <v>1217</v>
      </c>
      <c r="E923" t="s">
        <v>1218</v>
      </c>
      <c r="F923" s="2">
        <v>37613</v>
      </c>
      <c r="G923" s="10">
        <f t="shared" si="14"/>
        <v>2002</v>
      </c>
      <c r="H923" t="s">
        <v>1841</v>
      </c>
      <c r="I923" t="s">
        <v>2982</v>
      </c>
      <c r="J923">
        <v>13.31</v>
      </c>
      <c r="K923" t="s">
        <v>1457</v>
      </c>
      <c r="L923">
        <v>2.4</v>
      </c>
      <c r="M923" t="s">
        <v>1458</v>
      </c>
      <c r="N923" t="s">
        <v>2983</v>
      </c>
      <c r="O923" t="s">
        <v>1175</v>
      </c>
      <c r="P923" t="s">
        <v>1468</v>
      </c>
      <c r="R923">
        <v>20</v>
      </c>
      <c r="S923" t="s">
        <v>1176</v>
      </c>
      <c r="T923" t="s">
        <v>3369</v>
      </c>
      <c r="U923">
        <v>27</v>
      </c>
      <c r="V923" t="s">
        <v>1176</v>
      </c>
      <c r="W923" t="s">
        <v>3370</v>
      </c>
      <c r="X923">
        <v>20</v>
      </c>
      <c r="Y923" t="s">
        <v>1176</v>
      </c>
      <c r="AA923" t="s">
        <v>1465</v>
      </c>
    </row>
    <row r="924" spans="1:27" ht="14.25">
      <c r="A924" s="1" t="s">
        <v>2399</v>
      </c>
      <c r="B924" t="s">
        <v>2400</v>
      </c>
      <c r="C924" t="s">
        <v>2401</v>
      </c>
      <c r="D924" t="s">
        <v>638</v>
      </c>
      <c r="E924" t="s">
        <v>639</v>
      </c>
      <c r="F924" s="2">
        <v>37624</v>
      </c>
      <c r="G924" s="10">
        <f t="shared" si="14"/>
        <v>2003</v>
      </c>
      <c r="H924" t="s">
        <v>2402</v>
      </c>
      <c r="I924" t="s">
        <v>1725</v>
      </c>
      <c r="J924">
        <v>13.31</v>
      </c>
      <c r="K924" t="s">
        <v>1457</v>
      </c>
      <c r="L924">
        <v>55.3</v>
      </c>
      <c r="M924" t="s">
        <v>1458</v>
      </c>
      <c r="N924" t="s">
        <v>2403</v>
      </c>
      <c r="O924" t="s">
        <v>1175</v>
      </c>
      <c r="P924" t="s">
        <v>1468</v>
      </c>
      <c r="R924">
        <v>10</v>
      </c>
      <c r="S924" t="s">
        <v>1176</v>
      </c>
      <c r="T924" t="s">
        <v>3371</v>
      </c>
      <c r="X924">
        <v>10</v>
      </c>
      <c r="Y924" t="s">
        <v>1176</v>
      </c>
      <c r="AA924" t="s">
        <v>1465</v>
      </c>
    </row>
    <row r="925" spans="1:27" ht="14.25">
      <c r="A925" s="1" t="s">
        <v>2439</v>
      </c>
      <c r="B925" t="s">
        <v>2440</v>
      </c>
      <c r="C925" t="s">
        <v>2441</v>
      </c>
      <c r="D925" t="s">
        <v>819</v>
      </c>
      <c r="E925" t="s">
        <v>2351</v>
      </c>
      <c r="F925" s="2">
        <v>37704</v>
      </c>
      <c r="G925" s="10">
        <f t="shared" si="14"/>
        <v>2003</v>
      </c>
      <c r="H925" t="s">
        <v>2063</v>
      </c>
      <c r="I925" t="s">
        <v>1204</v>
      </c>
      <c r="J925">
        <v>13.31</v>
      </c>
      <c r="K925" t="s">
        <v>1457</v>
      </c>
      <c r="L925">
        <v>83</v>
      </c>
      <c r="M925" t="s">
        <v>1458</v>
      </c>
      <c r="N925" t="s">
        <v>2442</v>
      </c>
      <c r="O925" t="s">
        <v>1175</v>
      </c>
      <c r="P925" t="s">
        <v>1468</v>
      </c>
      <c r="R925">
        <v>10</v>
      </c>
      <c r="S925" t="s">
        <v>1176</v>
      </c>
      <c r="X925">
        <v>10</v>
      </c>
      <c r="Y925" t="s">
        <v>1176</v>
      </c>
      <c r="AA925" t="s">
        <v>1465</v>
      </c>
    </row>
    <row r="926" spans="1:27" ht="14.25">
      <c r="A926" s="1" t="s">
        <v>2445</v>
      </c>
      <c r="B926" t="s">
        <v>2011</v>
      </c>
      <c r="C926" t="s">
        <v>2446</v>
      </c>
      <c r="D926" t="s">
        <v>909</v>
      </c>
      <c r="E926" t="s">
        <v>591</v>
      </c>
      <c r="F926" s="2">
        <v>37725</v>
      </c>
      <c r="G926" s="10">
        <f t="shared" si="14"/>
        <v>2003</v>
      </c>
      <c r="H926" t="s">
        <v>2447</v>
      </c>
      <c r="I926" t="s">
        <v>2448</v>
      </c>
      <c r="J926">
        <v>13.31</v>
      </c>
      <c r="K926" t="s">
        <v>1457</v>
      </c>
      <c r="L926">
        <v>25</v>
      </c>
      <c r="M926" t="s">
        <v>1458</v>
      </c>
      <c r="N926" t="s">
        <v>2449</v>
      </c>
      <c r="O926" t="s">
        <v>1175</v>
      </c>
      <c r="P926" t="s">
        <v>1468</v>
      </c>
      <c r="R926">
        <v>20</v>
      </c>
      <c r="S926" t="s">
        <v>1176</v>
      </c>
      <c r="T926" t="s">
        <v>3372</v>
      </c>
      <c r="X926">
        <v>20</v>
      </c>
      <c r="Y926" t="s">
        <v>1176</v>
      </c>
      <c r="Z926" t="s">
        <v>1193</v>
      </c>
      <c r="AA926" t="s">
        <v>3373</v>
      </c>
    </row>
    <row r="927" spans="1:27" ht="14.25">
      <c r="A927" s="1" t="s">
        <v>3374</v>
      </c>
      <c r="B927" t="s">
        <v>3375</v>
      </c>
      <c r="C927" t="s">
        <v>3376</v>
      </c>
      <c r="D927" t="s">
        <v>704</v>
      </c>
      <c r="E927" t="s">
        <v>705</v>
      </c>
      <c r="F927" s="2">
        <v>37770</v>
      </c>
      <c r="G927" s="10">
        <f t="shared" si="14"/>
        <v>2003</v>
      </c>
      <c r="H927" t="s">
        <v>3377</v>
      </c>
      <c r="I927" t="s">
        <v>3378</v>
      </c>
      <c r="J927">
        <v>13.31</v>
      </c>
      <c r="K927" t="s">
        <v>1457</v>
      </c>
      <c r="L927">
        <v>5.4</v>
      </c>
      <c r="M927" t="s">
        <v>1458</v>
      </c>
      <c r="N927" t="s">
        <v>3379</v>
      </c>
      <c r="O927" t="s">
        <v>1175</v>
      </c>
      <c r="P927" t="s">
        <v>1468</v>
      </c>
      <c r="R927">
        <v>40</v>
      </c>
      <c r="S927" t="s">
        <v>1176</v>
      </c>
      <c r="X927">
        <v>40</v>
      </c>
      <c r="Y927" t="s">
        <v>1176</v>
      </c>
      <c r="AA927" t="s">
        <v>1465</v>
      </c>
    </row>
    <row r="928" spans="1:27" ht="14.25">
      <c r="A928" s="1" t="s">
        <v>2475</v>
      </c>
      <c r="B928" t="s">
        <v>2476</v>
      </c>
      <c r="C928" t="s">
        <v>2477</v>
      </c>
      <c r="D928" t="s">
        <v>909</v>
      </c>
      <c r="E928" t="s">
        <v>591</v>
      </c>
      <c r="F928" s="2">
        <v>37847</v>
      </c>
      <c r="G928" s="10">
        <f t="shared" si="14"/>
        <v>2003</v>
      </c>
      <c r="H928" t="s">
        <v>2478</v>
      </c>
      <c r="I928" t="s">
        <v>888</v>
      </c>
      <c r="J928">
        <v>13.31</v>
      </c>
      <c r="K928" t="s">
        <v>1457</v>
      </c>
      <c r="L928">
        <v>30.6</v>
      </c>
      <c r="M928" t="s">
        <v>1458</v>
      </c>
      <c r="N928" t="s">
        <v>2479</v>
      </c>
      <c r="O928" t="s">
        <v>1175</v>
      </c>
      <c r="P928" t="s">
        <v>1468</v>
      </c>
      <c r="R928">
        <v>20</v>
      </c>
      <c r="S928" t="s">
        <v>1176</v>
      </c>
      <c r="T928" t="s">
        <v>1191</v>
      </c>
      <c r="X928">
        <v>20</v>
      </c>
      <c r="Y928" t="s">
        <v>1176</v>
      </c>
      <c r="AA928" t="s">
        <v>1465</v>
      </c>
    </row>
    <row r="929" spans="1:27" ht="14.25">
      <c r="A929" s="1" t="s">
        <v>2580</v>
      </c>
      <c r="B929" t="s">
        <v>2581</v>
      </c>
      <c r="C929" t="s">
        <v>2582</v>
      </c>
      <c r="D929" t="s">
        <v>614</v>
      </c>
      <c r="E929" t="s">
        <v>615</v>
      </c>
      <c r="F929" s="2">
        <v>38322</v>
      </c>
      <c r="G929" s="10">
        <f t="shared" si="14"/>
        <v>2004</v>
      </c>
      <c r="H929" t="s">
        <v>2583</v>
      </c>
      <c r="I929" t="s">
        <v>1204</v>
      </c>
      <c r="J929">
        <v>13.31</v>
      </c>
      <c r="K929" t="s">
        <v>1457</v>
      </c>
      <c r="L929">
        <v>38</v>
      </c>
      <c r="M929" t="s">
        <v>1458</v>
      </c>
      <c r="O929" t="s">
        <v>1175</v>
      </c>
      <c r="P929" t="s">
        <v>1468</v>
      </c>
      <c r="R929">
        <v>10</v>
      </c>
      <c r="S929" t="s">
        <v>1176</v>
      </c>
      <c r="T929" t="s">
        <v>3380</v>
      </c>
      <c r="X929">
        <v>10</v>
      </c>
      <c r="Y929" t="s">
        <v>1176</v>
      </c>
      <c r="AA929" t="s">
        <v>1465</v>
      </c>
    </row>
    <row r="930" spans="1:27" ht="14.25">
      <c r="A930" s="1" t="s">
        <v>945</v>
      </c>
      <c r="B930" t="s">
        <v>946</v>
      </c>
      <c r="C930" t="s">
        <v>947</v>
      </c>
      <c r="D930" t="s">
        <v>909</v>
      </c>
      <c r="E930" t="s">
        <v>591</v>
      </c>
      <c r="F930" s="2">
        <v>39205</v>
      </c>
      <c r="G930" s="10">
        <f t="shared" si="14"/>
        <v>2007</v>
      </c>
      <c r="H930" t="s">
        <v>948</v>
      </c>
      <c r="I930" t="s">
        <v>1375</v>
      </c>
      <c r="J930">
        <v>13.31</v>
      </c>
      <c r="K930" t="s">
        <v>1457</v>
      </c>
      <c r="L930">
        <v>20.4</v>
      </c>
      <c r="M930" t="s">
        <v>1458</v>
      </c>
      <c r="N930" t="s">
        <v>2661</v>
      </c>
      <c r="O930" t="s">
        <v>1175</v>
      </c>
      <c r="P930" t="s">
        <v>1468</v>
      </c>
      <c r="R930">
        <v>5</v>
      </c>
      <c r="S930" t="s">
        <v>1176</v>
      </c>
      <c r="T930" t="s">
        <v>1193</v>
      </c>
      <c r="X930">
        <v>5</v>
      </c>
      <c r="Y930" t="s">
        <v>1176</v>
      </c>
      <c r="Z930" t="s">
        <v>1193</v>
      </c>
      <c r="AA930" t="s">
        <v>1194</v>
      </c>
    </row>
    <row r="931" spans="1:27" ht="14.25">
      <c r="A931" s="1" t="s">
        <v>710</v>
      </c>
      <c r="B931" t="s">
        <v>711</v>
      </c>
      <c r="C931" t="s">
        <v>712</v>
      </c>
      <c r="D931" t="s">
        <v>713</v>
      </c>
      <c r="E931" t="s">
        <v>714</v>
      </c>
      <c r="F931" s="2">
        <v>39262</v>
      </c>
      <c r="G931" s="10">
        <f t="shared" si="14"/>
        <v>2007</v>
      </c>
      <c r="H931" t="s">
        <v>715</v>
      </c>
      <c r="I931" t="s">
        <v>2663</v>
      </c>
      <c r="J931">
        <v>13.31</v>
      </c>
      <c r="K931" t="s">
        <v>1457</v>
      </c>
      <c r="L931">
        <v>93.7</v>
      </c>
      <c r="M931" t="s">
        <v>1458</v>
      </c>
      <c r="N931" t="s">
        <v>2664</v>
      </c>
      <c r="O931" t="s">
        <v>1175</v>
      </c>
      <c r="P931" t="s">
        <v>1468</v>
      </c>
      <c r="R931">
        <v>0</v>
      </c>
      <c r="S931" t="s">
        <v>3381</v>
      </c>
      <c r="T931" t="s">
        <v>3382</v>
      </c>
      <c r="AA931" t="s">
        <v>1465</v>
      </c>
    </row>
    <row r="932" spans="1:27" ht="14.25">
      <c r="A932" s="1" t="s">
        <v>868</v>
      </c>
      <c r="B932" t="s">
        <v>869</v>
      </c>
      <c r="C932" t="s">
        <v>870</v>
      </c>
      <c r="D932" t="s">
        <v>871</v>
      </c>
      <c r="E932" t="s">
        <v>872</v>
      </c>
      <c r="F932" s="2">
        <v>35444</v>
      </c>
      <c r="G932" s="10">
        <f t="shared" si="14"/>
        <v>1997</v>
      </c>
      <c r="H932" t="s">
        <v>873</v>
      </c>
      <c r="I932" t="s">
        <v>1774</v>
      </c>
      <c r="J932">
        <v>13.31</v>
      </c>
      <c r="K932" t="s">
        <v>1457</v>
      </c>
      <c r="L932">
        <v>99.5</v>
      </c>
      <c r="M932" t="s">
        <v>1458</v>
      </c>
      <c r="O932" t="s">
        <v>1195</v>
      </c>
      <c r="P932" t="s">
        <v>1468</v>
      </c>
      <c r="Q932" t="s">
        <v>878</v>
      </c>
      <c r="R932">
        <v>0.33</v>
      </c>
      <c r="S932" t="s">
        <v>1503</v>
      </c>
      <c r="U932">
        <v>0.0033</v>
      </c>
      <c r="V932" t="s">
        <v>1464</v>
      </c>
      <c r="X932">
        <v>0.0033</v>
      </c>
      <c r="Y932" t="s">
        <v>1464</v>
      </c>
      <c r="AA932" t="s">
        <v>3383</v>
      </c>
    </row>
    <row r="933" spans="1:27" ht="14.25">
      <c r="A933" s="1" t="s">
        <v>1776</v>
      </c>
      <c r="B933" t="s">
        <v>551</v>
      </c>
      <c r="C933" t="s">
        <v>551</v>
      </c>
      <c r="D933" t="s">
        <v>808</v>
      </c>
      <c r="E933" t="s">
        <v>1320</v>
      </c>
      <c r="F933" s="2">
        <v>35489</v>
      </c>
      <c r="G933" s="10">
        <f t="shared" si="14"/>
        <v>1997</v>
      </c>
      <c r="I933" t="s">
        <v>1777</v>
      </c>
      <c r="J933">
        <v>13.31</v>
      </c>
      <c r="K933" t="s">
        <v>1457</v>
      </c>
      <c r="L933">
        <v>50</v>
      </c>
      <c r="M933" t="s">
        <v>1458</v>
      </c>
      <c r="N933" t="s">
        <v>1778</v>
      </c>
      <c r="O933" t="s">
        <v>1195</v>
      </c>
      <c r="P933" t="s">
        <v>1468</v>
      </c>
      <c r="R933">
        <v>0.0192</v>
      </c>
      <c r="S933" t="s">
        <v>1464</v>
      </c>
      <c r="U933">
        <v>0</v>
      </c>
      <c r="X933">
        <v>0.0192</v>
      </c>
      <c r="Y933" t="s">
        <v>1464</v>
      </c>
      <c r="AA933" t="s">
        <v>1465</v>
      </c>
    </row>
    <row r="934" spans="1:27" ht="14.25">
      <c r="A934" s="1" t="s">
        <v>1776</v>
      </c>
      <c r="B934" t="s">
        <v>551</v>
      </c>
      <c r="C934" t="s">
        <v>551</v>
      </c>
      <c r="D934" t="s">
        <v>808</v>
      </c>
      <c r="E934" t="s">
        <v>1320</v>
      </c>
      <c r="F934" s="2">
        <v>35489</v>
      </c>
      <c r="G934" s="10">
        <f t="shared" si="14"/>
        <v>1997</v>
      </c>
      <c r="I934" t="s">
        <v>1779</v>
      </c>
      <c r="J934">
        <v>13.31</v>
      </c>
      <c r="K934" t="s">
        <v>1457</v>
      </c>
      <c r="L934">
        <v>21</v>
      </c>
      <c r="M934" t="s">
        <v>1458</v>
      </c>
      <c r="N934" t="s">
        <v>1780</v>
      </c>
      <c r="O934" t="s">
        <v>1195</v>
      </c>
      <c r="P934" t="s">
        <v>1468</v>
      </c>
      <c r="R934">
        <v>0.0564</v>
      </c>
      <c r="S934" t="s">
        <v>1464</v>
      </c>
      <c r="U934">
        <v>0</v>
      </c>
      <c r="X934">
        <v>0.0564</v>
      </c>
      <c r="Y934" t="s">
        <v>1464</v>
      </c>
      <c r="AA934" t="s">
        <v>1465</v>
      </c>
    </row>
    <row r="935" spans="1:27" ht="14.25">
      <c r="A935" s="1" t="s">
        <v>1776</v>
      </c>
      <c r="B935" t="s">
        <v>551</v>
      </c>
      <c r="C935" t="s">
        <v>551</v>
      </c>
      <c r="D935" t="s">
        <v>808</v>
      </c>
      <c r="E935" t="s">
        <v>1320</v>
      </c>
      <c r="F935" s="2">
        <v>35489</v>
      </c>
      <c r="G935" s="10">
        <f t="shared" si="14"/>
        <v>1997</v>
      </c>
      <c r="I935" t="s">
        <v>1781</v>
      </c>
      <c r="J935">
        <v>13.31</v>
      </c>
      <c r="K935" t="s">
        <v>1457</v>
      </c>
      <c r="L935">
        <v>58.4</v>
      </c>
      <c r="M935" t="s">
        <v>1458</v>
      </c>
      <c r="N935" t="s">
        <v>1782</v>
      </c>
      <c r="O935" t="s">
        <v>1195</v>
      </c>
      <c r="P935" t="s">
        <v>1468</v>
      </c>
      <c r="R935">
        <v>0.0192</v>
      </c>
      <c r="S935" t="s">
        <v>1464</v>
      </c>
      <c r="U935">
        <v>0</v>
      </c>
      <c r="X935">
        <v>0.0192</v>
      </c>
      <c r="Y935" t="s">
        <v>1464</v>
      </c>
      <c r="AA935" t="s">
        <v>1465</v>
      </c>
    </row>
    <row r="936" spans="1:27" ht="14.25">
      <c r="A936" s="1" t="s">
        <v>1787</v>
      </c>
      <c r="B936" t="s">
        <v>1788</v>
      </c>
      <c r="C936" t="s">
        <v>1788</v>
      </c>
      <c r="D936" t="s">
        <v>713</v>
      </c>
      <c r="E936" t="s">
        <v>714</v>
      </c>
      <c r="F936" s="2">
        <v>35570</v>
      </c>
      <c r="G936" s="10">
        <f t="shared" si="14"/>
        <v>1997</v>
      </c>
      <c r="H936" t="s">
        <v>1789</v>
      </c>
      <c r="I936" t="s">
        <v>1793</v>
      </c>
      <c r="J936">
        <v>13.31</v>
      </c>
      <c r="K936" t="s">
        <v>1457</v>
      </c>
      <c r="L936">
        <v>2.3</v>
      </c>
      <c r="M936" t="s">
        <v>1794</v>
      </c>
      <c r="N936" t="s">
        <v>1795</v>
      </c>
      <c r="O936" t="s">
        <v>1195</v>
      </c>
      <c r="P936" t="s">
        <v>1461</v>
      </c>
      <c r="Q936" t="s">
        <v>3384</v>
      </c>
      <c r="R936">
        <v>2.37</v>
      </c>
      <c r="S936" t="s">
        <v>1503</v>
      </c>
      <c r="U936">
        <v>4.11</v>
      </c>
      <c r="V936" t="s">
        <v>1463</v>
      </c>
      <c r="X936">
        <v>1</v>
      </c>
      <c r="Y936" t="s">
        <v>1464</v>
      </c>
      <c r="AA936" t="s">
        <v>1465</v>
      </c>
    </row>
    <row r="937" spans="1:27" ht="14.25">
      <c r="A937" s="1" t="s">
        <v>1787</v>
      </c>
      <c r="B937" t="s">
        <v>1788</v>
      </c>
      <c r="C937" t="s">
        <v>1788</v>
      </c>
      <c r="D937" t="s">
        <v>713</v>
      </c>
      <c r="E937" t="s">
        <v>714</v>
      </c>
      <c r="F937" s="2">
        <v>35570</v>
      </c>
      <c r="G937" s="10">
        <f t="shared" si="14"/>
        <v>1997</v>
      </c>
      <c r="H937" t="s">
        <v>1789</v>
      </c>
      <c r="I937" t="s">
        <v>1797</v>
      </c>
      <c r="J937">
        <v>13.31</v>
      </c>
      <c r="K937" t="s">
        <v>1457</v>
      </c>
      <c r="L937">
        <v>2.3</v>
      </c>
      <c r="M937" t="s">
        <v>1458</v>
      </c>
      <c r="N937" t="s">
        <v>1798</v>
      </c>
      <c r="O937" t="s">
        <v>1195</v>
      </c>
      <c r="P937" t="s">
        <v>1461</v>
      </c>
      <c r="Q937" t="s">
        <v>2749</v>
      </c>
      <c r="R937">
        <v>2.37</v>
      </c>
      <c r="S937" t="s">
        <v>1503</v>
      </c>
      <c r="U937">
        <v>4.11</v>
      </c>
      <c r="V937" t="s">
        <v>1463</v>
      </c>
      <c r="X937">
        <v>1</v>
      </c>
      <c r="Y937" t="s">
        <v>1464</v>
      </c>
      <c r="AA937" t="s">
        <v>1465</v>
      </c>
    </row>
    <row r="938" spans="1:27" ht="14.25">
      <c r="A938" s="1" t="s">
        <v>1787</v>
      </c>
      <c r="B938" t="s">
        <v>1788</v>
      </c>
      <c r="C938" t="s">
        <v>1788</v>
      </c>
      <c r="D938" t="s">
        <v>713</v>
      </c>
      <c r="E938" t="s">
        <v>714</v>
      </c>
      <c r="F938" s="2">
        <v>35570</v>
      </c>
      <c r="G938" s="10">
        <f t="shared" si="14"/>
        <v>1997</v>
      </c>
      <c r="H938" t="s">
        <v>1789</v>
      </c>
      <c r="I938" t="s">
        <v>1800</v>
      </c>
      <c r="J938">
        <v>13.31</v>
      </c>
      <c r="K938" t="s">
        <v>1457</v>
      </c>
      <c r="L938">
        <v>2.3</v>
      </c>
      <c r="M938" t="s">
        <v>1458</v>
      </c>
      <c r="N938" t="s">
        <v>1801</v>
      </c>
      <c r="O938" t="s">
        <v>1195</v>
      </c>
      <c r="P938" t="s">
        <v>1461</v>
      </c>
      <c r="Q938" t="s">
        <v>1796</v>
      </c>
      <c r="R938">
        <v>2.37</v>
      </c>
      <c r="S938" t="s">
        <v>1503</v>
      </c>
      <c r="U938">
        <v>411</v>
      </c>
      <c r="V938" t="s">
        <v>1463</v>
      </c>
      <c r="X938">
        <v>1</v>
      </c>
      <c r="Y938" t="s">
        <v>1464</v>
      </c>
      <c r="AA938" t="s">
        <v>1465</v>
      </c>
    </row>
    <row r="939" spans="1:27" ht="14.25">
      <c r="A939" s="1" t="s">
        <v>1787</v>
      </c>
      <c r="B939" t="s">
        <v>1788</v>
      </c>
      <c r="C939" t="s">
        <v>1788</v>
      </c>
      <c r="D939" t="s">
        <v>713</v>
      </c>
      <c r="E939" t="s">
        <v>714</v>
      </c>
      <c r="F939" s="2">
        <v>35570</v>
      </c>
      <c r="G939" s="10">
        <f t="shared" si="14"/>
        <v>1997</v>
      </c>
      <c r="H939" t="s">
        <v>1789</v>
      </c>
      <c r="I939" t="s">
        <v>1803</v>
      </c>
      <c r="J939">
        <v>13.31</v>
      </c>
      <c r="N939" t="s">
        <v>1804</v>
      </c>
      <c r="O939" t="s">
        <v>1195</v>
      </c>
      <c r="P939" t="s">
        <v>1468</v>
      </c>
      <c r="R939">
        <v>0.025</v>
      </c>
      <c r="S939" t="s">
        <v>1503</v>
      </c>
      <c r="U939">
        <v>0.11</v>
      </c>
      <c r="V939" t="s">
        <v>1463</v>
      </c>
      <c r="X939">
        <v>0.002</v>
      </c>
      <c r="Y939" t="s">
        <v>1464</v>
      </c>
      <c r="AA939" t="s">
        <v>1465</v>
      </c>
    </row>
    <row r="940" spans="1:27" ht="14.25">
      <c r="A940" s="1" t="s">
        <v>1787</v>
      </c>
      <c r="B940" t="s">
        <v>1788</v>
      </c>
      <c r="C940" t="s">
        <v>1788</v>
      </c>
      <c r="D940" t="s">
        <v>713</v>
      </c>
      <c r="E940" t="s">
        <v>714</v>
      </c>
      <c r="F940" s="2">
        <v>35570</v>
      </c>
      <c r="G940" s="10">
        <f t="shared" si="14"/>
        <v>1997</v>
      </c>
      <c r="H940" t="s">
        <v>1789</v>
      </c>
      <c r="I940" t="s">
        <v>1805</v>
      </c>
      <c r="J940">
        <v>13.31</v>
      </c>
      <c r="K940" t="s">
        <v>1457</v>
      </c>
      <c r="L940">
        <v>0.3</v>
      </c>
      <c r="M940" t="s">
        <v>1458</v>
      </c>
      <c r="N940" t="s">
        <v>1806</v>
      </c>
      <c r="O940" t="s">
        <v>1195</v>
      </c>
      <c r="P940" t="s">
        <v>1468</v>
      </c>
      <c r="R940">
        <v>0.25</v>
      </c>
      <c r="S940" t="s">
        <v>1503</v>
      </c>
      <c r="U940">
        <v>1.1</v>
      </c>
      <c r="V940" t="s">
        <v>1463</v>
      </c>
      <c r="X940">
        <v>0.8</v>
      </c>
      <c r="Y940" t="s">
        <v>1464</v>
      </c>
      <c r="AA940" t="s">
        <v>1465</v>
      </c>
    </row>
    <row r="941" spans="1:27" ht="14.25">
      <c r="A941" s="1" t="s">
        <v>1807</v>
      </c>
      <c r="B941" t="s">
        <v>1808</v>
      </c>
      <c r="C941" t="s">
        <v>1808</v>
      </c>
      <c r="D941" t="s">
        <v>769</v>
      </c>
      <c r="E941" t="s">
        <v>770</v>
      </c>
      <c r="F941" s="2">
        <v>35605</v>
      </c>
      <c r="G941" s="10">
        <f t="shared" si="14"/>
        <v>1997</v>
      </c>
      <c r="H941" t="s">
        <v>1809</v>
      </c>
      <c r="I941" t="s">
        <v>1810</v>
      </c>
      <c r="J941">
        <v>13.31</v>
      </c>
      <c r="K941" t="s">
        <v>1457</v>
      </c>
      <c r="L941">
        <v>93</v>
      </c>
      <c r="M941" t="s">
        <v>1458</v>
      </c>
      <c r="N941" t="s">
        <v>1811</v>
      </c>
      <c r="O941" t="s">
        <v>1195</v>
      </c>
      <c r="P941" t="s">
        <v>1468</v>
      </c>
      <c r="Q941" t="s">
        <v>1812</v>
      </c>
      <c r="R941">
        <v>0.49</v>
      </c>
      <c r="S941" t="s">
        <v>1503</v>
      </c>
      <c r="X941">
        <v>0.005</v>
      </c>
      <c r="Y941" t="s">
        <v>1464</v>
      </c>
      <c r="AA941" t="s">
        <v>1465</v>
      </c>
    </row>
    <row r="942" spans="1:27" ht="14.25">
      <c r="A942" s="1" t="s">
        <v>1858</v>
      </c>
      <c r="B942" t="s">
        <v>1859</v>
      </c>
      <c r="C942" t="s">
        <v>1860</v>
      </c>
      <c r="D942" t="s">
        <v>1497</v>
      </c>
      <c r="E942" t="s">
        <v>1498</v>
      </c>
      <c r="F942" s="2">
        <v>36081</v>
      </c>
      <c r="G942" s="10">
        <f t="shared" si="14"/>
        <v>1998</v>
      </c>
      <c r="H942" t="s">
        <v>1861</v>
      </c>
      <c r="I942" t="s">
        <v>1862</v>
      </c>
      <c r="J942">
        <v>13.31</v>
      </c>
      <c r="K942" t="s">
        <v>1717</v>
      </c>
      <c r="L942">
        <v>32.2</v>
      </c>
      <c r="M942" t="s">
        <v>1458</v>
      </c>
      <c r="O942" t="s">
        <v>1195</v>
      </c>
      <c r="P942" t="s">
        <v>1468</v>
      </c>
      <c r="Q942" t="s">
        <v>1502</v>
      </c>
      <c r="R942">
        <v>2.8</v>
      </c>
      <c r="S942" t="s">
        <v>1863</v>
      </c>
      <c r="U942">
        <v>0.03</v>
      </c>
      <c r="V942" t="s">
        <v>1503</v>
      </c>
      <c r="AA942" t="s">
        <v>3385</v>
      </c>
    </row>
    <row r="943" spans="1:27" ht="14.25">
      <c r="A943" s="1" t="s">
        <v>1871</v>
      </c>
      <c r="B943" t="s">
        <v>1872</v>
      </c>
      <c r="C943" t="s">
        <v>1873</v>
      </c>
      <c r="D943" t="s">
        <v>871</v>
      </c>
      <c r="E943" t="s">
        <v>872</v>
      </c>
      <c r="F943" s="2">
        <v>36196</v>
      </c>
      <c r="G943" s="10">
        <f t="shared" si="14"/>
        <v>1999</v>
      </c>
      <c r="H943" t="s">
        <v>1874</v>
      </c>
      <c r="I943" t="s">
        <v>1875</v>
      </c>
      <c r="J943">
        <v>13.31</v>
      </c>
      <c r="K943" t="s">
        <v>1457</v>
      </c>
      <c r="L943">
        <v>84.4</v>
      </c>
      <c r="M943" t="s">
        <v>1458</v>
      </c>
      <c r="N943" t="s">
        <v>1876</v>
      </c>
      <c r="O943" t="s">
        <v>1195</v>
      </c>
      <c r="P943" t="s">
        <v>1468</v>
      </c>
      <c r="Q943" t="s">
        <v>1877</v>
      </c>
      <c r="R943">
        <v>0.2</v>
      </c>
      <c r="S943" t="s">
        <v>1503</v>
      </c>
      <c r="U943">
        <v>4.4</v>
      </c>
      <c r="V943" t="s">
        <v>1032</v>
      </c>
      <c r="X943">
        <v>0.002</v>
      </c>
      <c r="Y943" t="s">
        <v>1464</v>
      </c>
      <c r="AA943" t="s">
        <v>1465</v>
      </c>
    </row>
    <row r="944" spans="1:27" ht="14.25">
      <c r="A944" s="1" t="s">
        <v>1720</v>
      </c>
      <c r="B944" t="s">
        <v>1721</v>
      </c>
      <c r="C944" t="s">
        <v>1721</v>
      </c>
      <c r="D944" t="s">
        <v>1722</v>
      </c>
      <c r="E944" t="s">
        <v>1723</v>
      </c>
      <c r="F944" s="2">
        <v>36432</v>
      </c>
      <c r="G944" s="10">
        <f t="shared" si="14"/>
        <v>1999</v>
      </c>
      <c r="H944" t="s">
        <v>1724</v>
      </c>
      <c r="I944" t="s">
        <v>1725</v>
      </c>
      <c r="J944">
        <v>13.31</v>
      </c>
      <c r="K944" t="s">
        <v>1457</v>
      </c>
      <c r="L944">
        <v>96</v>
      </c>
      <c r="M944" t="s">
        <v>1458</v>
      </c>
      <c r="O944" t="s">
        <v>1195</v>
      </c>
      <c r="P944" t="s">
        <v>1461</v>
      </c>
      <c r="Q944" t="s">
        <v>3386</v>
      </c>
      <c r="R944">
        <v>0.8</v>
      </c>
      <c r="S944" t="s">
        <v>1503</v>
      </c>
      <c r="X944">
        <v>0.08</v>
      </c>
      <c r="Y944" t="s">
        <v>1464</v>
      </c>
      <c r="AA944" t="s">
        <v>1465</v>
      </c>
    </row>
    <row r="945" spans="1:27" ht="14.25">
      <c r="A945" s="1" t="s">
        <v>1900</v>
      </c>
      <c r="B945" t="s">
        <v>1901</v>
      </c>
      <c r="C945" t="s">
        <v>1902</v>
      </c>
      <c r="D945" t="s">
        <v>989</v>
      </c>
      <c r="E945" t="s">
        <v>990</v>
      </c>
      <c r="F945" s="2">
        <v>36434</v>
      </c>
      <c r="G945" s="10">
        <f t="shared" si="14"/>
        <v>1999</v>
      </c>
      <c r="I945" t="s">
        <v>1204</v>
      </c>
      <c r="J945">
        <v>13.31</v>
      </c>
      <c r="K945" t="s">
        <v>1457</v>
      </c>
      <c r="O945" t="s">
        <v>1195</v>
      </c>
      <c r="P945" t="s">
        <v>1461</v>
      </c>
      <c r="Q945" t="s">
        <v>3470</v>
      </c>
      <c r="R945">
        <v>0.0054</v>
      </c>
      <c r="S945" t="s">
        <v>1464</v>
      </c>
      <c r="X945">
        <v>0.0054</v>
      </c>
      <c r="Y945" t="s">
        <v>1464</v>
      </c>
      <c r="AA945" t="s">
        <v>1465</v>
      </c>
    </row>
    <row r="946" spans="1:27" ht="14.25">
      <c r="A946" s="1" t="s">
        <v>1904</v>
      </c>
      <c r="B946" t="s">
        <v>1905</v>
      </c>
      <c r="C946" t="s">
        <v>1905</v>
      </c>
      <c r="D946" t="s">
        <v>1299</v>
      </c>
      <c r="E946" t="s">
        <v>1906</v>
      </c>
      <c r="F946" s="2">
        <v>36437</v>
      </c>
      <c r="G946" s="10">
        <f t="shared" si="14"/>
        <v>1999</v>
      </c>
      <c r="H946" t="s">
        <v>1907</v>
      </c>
      <c r="I946" t="s">
        <v>1908</v>
      </c>
      <c r="J946">
        <v>13.31</v>
      </c>
      <c r="K946" t="s">
        <v>1457</v>
      </c>
      <c r="L946">
        <v>2.75</v>
      </c>
      <c r="M946" t="s">
        <v>1458</v>
      </c>
      <c r="N946" t="s">
        <v>1909</v>
      </c>
      <c r="O946" t="s">
        <v>1195</v>
      </c>
      <c r="P946" t="s">
        <v>1468</v>
      </c>
      <c r="R946">
        <v>0.0055</v>
      </c>
      <c r="S946" t="s">
        <v>1464</v>
      </c>
      <c r="X946">
        <v>0.0055</v>
      </c>
      <c r="Y946" t="s">
        <v>1464</v>
      </c>
      <c r="AA946" t="s">
        <v>1465</v>
      </c>
    </row>
    <row r="947" spans="1:27" ht="14.25">
      <c r="A947" s="1" t="s">
        <v>1728</v>
      </c>
      <c r="B947" t="s">
        <v>1729</v>
      </c>
      <c r="C947" t="s">
        <v>1729</v>
      </c>
      <c r="D947" t="s">
        <v>1299</v>
      </c>
      <c r="E947" t="s">
        <v>1300</v>
      </c>
      <c r="F947" s="2">
        <v>36487</v>
      </c>
      <c r="G947" s="10">
        <f t="shared" si="14"/>
        <v>1999</v>
      </c>
      <c r="I947" t="s">
        <v>1116</v>
      </c>
      <c r="J947">
        <v>13.31</v>
      </c>
      <c r="K947" t="s">
        <v>1457</v>
      </c>
      <c r="L947">
        <v>31.5</v>
      </c>
      <c r="M947" t="s">
        <v>1458</v>
      </c>
      <c r="N947" t="s">
        <v>1730</v>
      </c>
      <c r="O947" t="s">
        <v>1195</v>
      </c>
      <c r="P947" t="s">
        <v>1468</v>
      </c>
      <c r="Q947" t="s">
        <v>3387</v>
      </c>
      <c r="R947">
        <v>0.0067</v>
      </c>
      <c r="S947" t="s">
        <v>1464</v>
      </c>
      <c r="T947" t="s">
        <v>3388</v>
      </c>
      <c r="X947">
        <v>0.0067</v>
      </c>
      <c r="Y947" t="s">
        <v>1464</v>
      </c>
      <c r="Z947" t="s">
        <v>3388</v>
      </c>
      <c r="AA947" t="s">
        <v>3389</v>
      </c>
    </row>
    <row r="948" spans="1:27" ht="14.25">
      <c r="A948" s="1" t="s">
        <v>2822</v>
      </c>
      <c r="B948" t="s">
        <v>2196</v>
      </c>
      <c r="C948" t="s">
        <v>2197</v>
      </c>
      <c r="D948" t="s">
        <v>989</v>
      </c>
      <c r="E948" t="s">
        <v>990</v>
      </c>
      <c r="F948" s="2">
        <v>36544</v>
      </c>
      <c r="G948" s="10">
        <f t="shared" si="14"/>
        <v>2000</v>
      </c>
      <c r="H948" t="s">
        <v>1841</v>
      </c>
      <c r="I948" t="s">
        <v>1204</v>
      </c>
      <c r="J948">
        <v>13.31</v>
      </c>
      <c r="K948" t="s">
        <v>1457</v>
      </c>
      <c r="L948">
        <v>22</v>
      </c>
      <c r="M948" t="s">
        <v>1458</v>
      </c>
      <c r="N948" t="s">
        <v>2823</v>
      </c>
      <c r="O948" t="s">
        <v>1195</v>
      </c>
      <c r="P948" t="s">
        <v>1461</v>
      </c>
      <c r="Q948" t="s">
        <v>1662</v>
      </c>
      <c r="R948">
        <v>0.2</v>
      </c>
      <c r="S948" t="s">
        <v>1463</v>
      </c>
      <c r="Z948" t="s">
        <v>2136</v>
      </c>
      <c r="AA948" t="s">
        <v>1465</v>
      </c>
    </row>
    <row r="949" spans="1:27" ht="14.25">
      <c r="A949" s="1" t="s">
        <v>1698</v>
      </c>
      <c r="B949" t="s">
        <v>1699</v>
      </c>
      <c r="C949" t="s">
        <v>1700</v>
      </c>
      <c r="D949" t="s">
        <v>989</v>
      </c>
      <c r="E949" t="s">
        <v>990</v>
      </c>
      <c r="F949" s="2">
        <v>36546</v>
      </c>
      <c r="G949" s="10">
        <f t="shared" si="14"/>
        <v>2000</v>
      </c>
      <c r="H949" t="s">
        <v>1701</v>
      </c>
      <c r="I949" t="s">
        <v>1702</v>
      </c>
      <c r="J949">
        <v>13.31</v>
      </c>
      <c r="K949" t="s">
        <v>1457</v>
      </c>
      <c r="L949">
        <v>328</v>
      </c>
      <c r="M949" t="s">
        <v>1458</v>
      </c>
      <c r="N949" t="s">
        <v>1703</v>
      </c>
      <c r="O949" t="s">
        <v>1195</v>
      </c>
      <c r="P949" t="s">
        <v>1461</v>
      </c>
      <c r="Q949" t="s">
        <v>1707</v>
      </c>
      <c r="R949">
        <v>0.02</v>
      </c>
      <c r="S949" t="s">
        <v>1464</v>
      </c>
      <c r="X949">
        <v>0.02</v>
      </c>
      <c r="Y949" t="s">
        <v>1464</v>
      </c>
      <c r="AA949" t="s">
        <v>1465</v>
      </c>
    </row>
    <row r="950" spans="1:27" ht="14.25">
      <c r="A950" s="1" t="s">
        <v>1712</v>
      </c>
      <c r="B950" t="s">
        <v>1713</v>
      </c>
      <c r="C950" t="s">
        <v>1714</v>
      </c>
      <c r="D950" t="s">
        <v>1497</v>
      </c>
      <c r="E950" t="s">
        <v>1498</v>
      </c>
      <c r="F950" s="2">
        <v>36566</v>
      </c>
      <c r="G950" s="10">
        <f t="shared" si="14"/>
        <v>2000</v>
      </c>
      <c r="H950" t="s">
        <v>1715</v>
      </c>
      <c r="I950" t="s">
        <v>1716</v>
      </c>
      <c r="J950">
        <v>13.31</v>
      </c>
      <c r="K950" t="s">
        <v>1717</v>
      </c>
      <c r="N950" t="s">
        <v>1718</v>
      </c>
      <c r="O950" t="s">
        <v>1195</v>
      </c>
      <c r="P950" t="s">
        <v>582</v>
      </c>
      <c r="Q950" t="s">
        <v>3390</v>
      </c>
      <c r="R950">
        <v>1.2</v>
      </c>
      <c r="S950" t="s">
        <v>1503</v>
      </c>
      <c r="U950">
        <v>3.84</v>
      </c>
      <c r="V950" t="s">
        <v>1463</v>
      </c>
      <c r="AA950" t="s">
        <v>1465</v>
      </c>
    </row>
    <row r="951" spans="1:27" ht="14.25">
      <c r="A951" s="1" t="s">
        <v>1712</v>
      </c>
      <c r="B951" t="s">
        <v>1713</v>
      </c>
      <c r="C951" t="s">
        <v>1714</v>
      </c>
      <c r="D951" t="s">
        <v>1497</v>
      </c>
      <c r="E951" t="s">
        <v>1498</v>
      </c>
      <c r="F951" s="2">
        <v>36566</v>
      </c>
      <c r="G951" s="10">
        <f t="shared" si="14"/>
        <v>2000</v>
      </c>
      <c r="H951" t="s">
        <v>1715</v>
      </c>
      <c r="I951" t="s">
        <v>1716</v>
      </c>
      <c r="J951">
        <v>13.31</v>
      </c>
      <c r="K951" t="s">
        <v>1717</v>
      </c>
      <c r="N951" t="s">
        <v>1718</v>
      </c>
      <c r="O951" t="s">
        <v>1195</v>
      </c>
      <c r="P951" t="s">
        <v>1468</v>
      </c>
      <c r="Q951" t="s">
        <v>1502</v>
      </c>
      <c r="R951">
        <v>5.47</v>
      </c>
      <c r="S951" t="s">
        <v>1503</v>
      </c>
      <c r="U951">
        <v>14.32</v>
      </c>
      <c r="V951" t="s">
        <v>1463</v>
      </c>
      <c r="AA951" t="s">
        <v>3391</v>
      </c>
    </row>
    <row r="952" spans="1:27" ht="14.25">
      <c r="A952" s="1" t="s">
        <v>1977</v>
      </c>
      <c r="B952" t="s">
        <v>1978</v>
      </c>
      <c r="C952" t="s">
        <v>1979</v>
      </c>
      <c r="D952" t="s">
        <v>1497</v>
      </c>
      <c r="E952" t="s">
        <v>1498</v>
      </c>
      <c r="F952" s="2">
        <v>36619</v>
      </c>
      <c r="G952" s="10">
        <f t="shared" si="14"/>
        <v>2000</v>
      </c>
      <c r="H952" t="s">
        <v>1980</v>
      </c>
      <c r="I952" t="s">
        <v>1204</v>
      </c>
      <c r="J952">
        <v>13.31</v>
      </c>
      <c r="K952" t="s">
        <v>1457</v>
      </c>
      <c r="L952">
        <v>54.01</v>
      </c>
      <c r="M952" t="s">
        <v>1458</v>
      </c>
      <c r="N952" t="s">
        <v>1981</v>
      </c>
      <c r="O952" t="s">
        <v>1195</v>
      </c>
      <c r="P952" t="s">
        <v>1468</v>
      </c>
      <c r="Q952" t="s">
        <v>1253</v>
      </c>
      <c r="R952">
        <v>0.29</v>
      </c>
      <c r="S952" t="s">
        <v>1503</v>
      </c>
      <c r="U952">
        <v>0.03</v>
      </c>
      <c r="V952" t="s">
        <v>1463</v>
      </c>
      <c r="AA952" t="s">
        <v>1465</v>
      </c>
    </row>
    <row r="953" spans="1:27" ht="14.25">
      <c r="A953" s="1" t="s">
        <v>2679</v>
      </c>
      <c r="B953" t="s">
        <v>2680</v>
      </c>
      <c r="C953" t="s">
        <v>2681</v>
      </c>
      <c r="D953" t="s">
        <v>998</v>
      </c>
      <c r="E953" t="s">
        <v>999</v>
      </c>
      <c r="F953" s="2">
        <v>36648</v>
      </c>
      <c r="G953" s="10">
        <f t="shared" si="14"/>
        <v>2000</v>
      </c>
      <c r="H953" t="s">
        <v>2682</v>
      </c>
      <c r="I953" t="s">
        <v>2683</v>
      </c>
      <c r="J953">
        <v>13.31</v>
      </c>
      <c r="K953" t="s">
        <v>1457</v>
      </c>
      <c r="L953">
        <v>42000</v>
      </c>
      <c r="M953" t="s">
        <v>1503</v>
      </c>
      <c r="N953" t="s">
        <v>2684</v>
      </c>
      <c r="O953" t="s">
        <v>1195</v>
      </c>
      <c r="P953" t="s">
        <v>1468</v>
      </c>
      <c r="Q953" t="s">
        <v>3392</v>
      </c>
      <c r="R953">
        <v>0.69</v>
      </c>
      <c r="S953" t="s">
        <v>1503</v>
      </c>
      <c r="U953">
        <v>3.04</v>
      </c>
      <c r="V953" t="s">
        <v>1463</v>
      </c>
      <c r="Y953" t="s">
        <v>1464</v>
      </c>
      <c r="AA953" t="s">
        <v>1465</v>
      </c>
    </row>
    <row r="954" spans="1:27" ht="14.25">
      <c r="A954" s="1" t="s">
        <v>1988</v>
      </c>
      <c r="B954" t="s">
        <v>1989</v>
      </c>
      <c r="C954" t="s">
        <v>1989</v>
      </c>
      <c r="D954" t="s">
        <v>1722</v>
      </c>
      <c r="E954" t="s">
        <v>1723</v>
      </c>
      <c r="F954" s="2">
        <v>36653</v>
      </c>
      <c r="G954" s="10">
        <f t="shared" si="14"/>
        <v>2000</v>
      </c>
      <c r="H954" t="s">
        <v>1990</v>
      </c>
      <c r="I954" t="s">
        <v>1204</v>
      </c>
      <c r="J954">
        <v>13.31</v>
      </c>
      <c r="K954" t="s">
        <v>1457</v>
      </c>
      <c r="L954">
        <v>26.6</v>
      </c>
      <c r="M954" t="s">
        <v>1458</v>
      </c>
      <c r="N954" t="s">
        <v>1991</v>
      </c>
      <c r="O954" t="s">
        <v>1195</v>
      </c>
      <c r="P954" t="s">
        <v>1461</v>
      </c>
      <c r="Q954" t="s">
        <v>3393</v>
      </c>
      <c r="R954">
        <v>0.4</v>
      </c>
      <c r="S954" t="s">
        <v>1503</v>
      </c>
      <c r="X954">
        <v>0.016</v>
      </c>
      <c r="Y954" t="s">
        <v>1464</v>
      </c>
      <c r="AA954" t="s">
        <v>1465</v>
      </c>
    </row>
    <row r="955" spans="1:27" ht="14.25">
      <c r="A955" s="1" t="s">
        <v>2010</v>
      </c>
      <c r="B955" t="s">
        <v>2011</v>
      </c>
      <c r="C955" t="s">
        <v>2011</v>
      </c>
      <c r="D955" t="s">
        <v>769</v>
      </c>
      <c r="E955" t="s">
        <v>770</v>
      </c>
      <c r="F955" s="2">
        <v>36740</v>
      </c>
      <c r="G955" s="10">
        <f t="shared" si="14"/>
        <v>2000</v>
      </c>
      <c r="H955" t="s">
        <v>1678</v>
      </c>
      <c r="I955" t="s">
        <v>888</v>
      </c>
      <c r="J955">
        <v>13.31</v>
      </c>
      <c r="K955" t="s">
        <v>1457</v>
      </c>
      <c r="L955">
        <v>10</v>
      </c>
      <c r="M955" t="s">
        <v>1458</v>
      </c>
      <c r="N955" t="s">
        <v>2012</v>
      </c>
      <c r="O955" t="s">
        <v>1195</v>
      </c>
      <c r="P955" t="s">
        <v>1461</v>
      </c>
      <c r="Q955" t="s">
        <v>3394</v>
      </c>
      <c r="AA955" t="s">
        <v>1465</v>
      </c>
    </row>
    <row r="956" spans="1:27" ht="14.25">
      <c r="A956" s="1" t="s">
        <v>2010</v>
      </c>
      <c r="B956" t="s">
        <v>2011</v>
      </c>
      <c r="C956" t="s">
        <v>2011</v>
      </c>
      <c r="D956" t="s">
        <v>769</v>
      </c>
      <c r="E956" t="s">
        <v>770</v>
      </c>
      <c r="F956" s="2">
        <v>36740</v>
      </c>
      <c r="G956" s="10">
        <f t="shared" si="14"/>
        <v>2000</v>
      </c>
      <c r="H956" t="s">
        <v>1678</v>
      </c>
      <c r="I956" t="s">
        <v>2014</v>
      </c>
      <c r="J956">
        <v>13.31</v>
      </c>
      <c r="L956">
        <v>5</v>
      </c>
      <c r="M956" t="s">
        <v>1458</v>
      </c>
      <c r="N956" t="s">
        <v>2015</v>
      </c>
      <c r="O956" t="s">
        <v>1195</v>
      </c>
      <c r="P956" t="s">
        <v>1461</v>
      </c>
      <c r="Q956" t="s">
        <v>3395</v>
      </c>
      <c r="AA956" t="s">
        <v>1465</v>
      </c>
    </row>
    <row r="957" spans="1:27" ht="14.25">
      <c r="A957" s="1" t="s">
        <v>2022</v>
      </c>
      <c r="B957" t="s">
        <v>2023</v>
      </c>
      <c r="C957" t="s">
        <v>2024</v>
      </c>
      <c r="D957" t="s">
        <v>1497</v>
      </c>
      <c r="E957" t="s">
        <v>1498</v>
      </c>
      <c r="F957" s="2">
        <v>36843</v>
      </c>
      <c r="G957" s="10">
        <f t="shared" si="14"/>
        <v>2000</v>
      </c>
      <c r="H957" t="s">
        <v>2025</v>
      </c>
      <c r="I957" t="s">
        <v>2026</v>
      </c>
      <c r="J957">
        <v>13.31</v>
      </c>
      <c r="K957" t="s">
        <v>1717</v>
      </c>
      <c r="O957" t="s">
        <v>1195</v>
      </c>
      <c r="P957" t="s">
        <v>1468</v>
      </c>
      <c r="Q957" t="s">
        <v>1502</v>
      </c>
      <c r="R957">
        <v>0.05</v>
      </c>
      <c r="S957" t="s">
        <v>1503</v>
      </c>
      <c r="U957">
        <v>0.2</v>
      </c>
      <c r="V957" t="s">
        <v>1463</v>
      </c>
      <c r="AA957" t="s">
        <v>1465</v>
      </c>
    </row>
    <row r="958" spans="1:27" ht="14.25">
      <c r="A958" s="1" t="s">
        <v>2033</v>
      </c>
      <c r="B958" t="s">
        <v>2034</v>
      </c>
      <c r="C958" t="s">
        <v>2034</v>
      </c>
      <c r="D958" t="s">
        <v>808</v>
      </c>
      <c r="E958" t="s">
        <v>1320</v>
      </c>
      <c r="F958" s="2">
        <v>36889</v>
      </c>
      <c r="G958" s="10">
        <f t="shared" si="14"/>
        <v>2000</v>
      </c>
      <c r="H958" t="s">
        <v>2035</v>
      </c>
      <c r="I958" t="s">
        <v>2036</v>
      </c>
      <c r="J958">
        <v>13.31</v>
      </c>
      <c r="K958" t="s">
        <v>1457</v>
      </c>
      <c r="L958">
        <v>44.1</v>
      </c>
      <c r="M958" t="s">
        <v>1458</v>
      </c>
      <c r="N958" t="s">
        <v>2037</v>
      </c>
      <c r="O958" t="s">
        <v>1195</v>
      </c>
      <c r="P958" t="s">
        <v>1461</v>
      </c>
      <c r="Q958" t="s">
        <v>3200</v>
      </c>
      <c r="R958">
        <v>0.016</v>
      </c>
      <c r="S958" t="s">
        <v>1464</v>
      </c>
      <c r="U958">
        <v>0.8</v>
      </c>
      <c r="V958" t="s">
        <v>1503</v>
      </c>
      <c r="X958">
        <v>0.016</v>
      </c>
      <c r="Y958" t="s">
        <v>1464</v>
      </c>
      <c r="AA958" t="s">
        <v>1465</v>
      </c>
    </row>
    <row r="959" spans="1:27" ht="14.25">
      <c r="A959" s="1" t="s">
        <v>1528</v>
      </c>
      <c r="B959" t="s">
        <v>1529</v>
      </c>
      <c r="C959" t="s">
        <v>1530</v>
      </c>
      <c r="D959" t="s">
        <v>1531</v>
      </c>
      <c r="E959" t="s">
        <v>1532</v>
      </c>
      <c r="F959" s="2">
        <v>36889</v>
      </c>
      <c r="G959" s="10">
        <f t="shared" si="14"/>
        <v>2000</v>
      </c>
      <c r="H959" t="s">
        <v>1533</v>
      </c>
      <c r="I959" t="s">
        <v>2039</v>
      </c>
      <c r="J959">
        <v>13.31</v>
      </c>
      <c r="K959" t="s">
        <v>1457</v>
      </c>
      <c r="L959">
        <v>44.1</v>
      </c>
      <c r="M959" t="s">
        <v>1458</v>
      </c>
      <c r="O959" t="s">
        <v>1195</v>
      </c>
      <c r="P959" t="s">
        <v>1461</v>
      </c>
      <c r="Q959" t="s">
        <v>2658</v>
      </c>
      <c r="R959">
        <v>0.7</v>
      </c>
      <c r="S959" t="s">
        <v>1503</v>
      </c>
      <c r="X959">
        <v>0.016</v>
      </c>
      <c r="Y959" t="s">
        <v>3202</v>
      </c>
      <c r="AA959" t="s">
        <v>1465</v>
      </c>
    </row>
    <row r="960" spans="1:27" ht="14.25">
      <c r="A960" s="1" t="s">
        <v>2047</v>
      </c>
      <c r="B960" t="s">
        <v>2048</v>
      </c>
      <c r="C960" t="s">
        <v>2048</v>
      </c>
      <c r="D960" t="s">
        <v>1229</v>
      </c>
      <c r="E960" t="s">
        <v>1230</v>
      </c>
      <c r="F960" s="2">
        <v>36903</v>
      </c>
      <c r="G960" s="10">
        <f t="shared" si="14"/>
        <v>2001</v>
      </c>
      <c r="H960" t="s">
        <v>2049</v>
      </c>
      <c r="I960" t="s">
        <v>888</v>
      </c>
      <c r="J960">
        <v>13.31</v>
      </c>
      <c r="K960" t="s">
        <v>1457</v>
      </c>
      <c r="L960">
        <v>83</v>
      </c>
      <c r="M960" t="s">
        <v>1458</v>
      </c>
      <c r="N960" t="s">
        <v>2050</v>
      </c>
      <c r="O960" t="s">
        <v>1195</v>
      </c>
      <c r="P960" t="s">
        <v>1461</v>
      </c>
      <c r="Q960" t="s">
        <v>2051</v>
      </c>
      <c r="R960">
        <v>0.006</v>
      </c>
      <c r="S960" t="s">
        <v>1464</v>
      </c>
      <c r="U960">
        <v>0.46</v>
      </c>
      <c r="V960" t="s">
        <v>1503</v>
      </c>
      <c r="X960">
        <v>0.006</v>
      </c>
      <c r="Y960" t="s">
        <v>1464</v>
      </c>
      <c r="AA960" t="s">
        <v>1465</v>
      </c>
    </row>
    <row r="961" spans="1:27" ht="14.25">
      <c r="A961" s="1" t="s">
        <v>2060</v>
      </c>
      <c r="B961" t="s">
        <v>2061</v>
      </c>
      <c r="C961" t="s">
        <v>2062</v>
      </c>
      <c r="D961" t="s">
        <v>1229</v>
      </c>
      <c r="E961" t="s">
        <v>1230</v>
      </c>
      <c r="F961" s="2">
        <v>36927</v>
      </c>
      <c r="G961" s="10">
        <f t="shared" si="14"/>
        <v>2001</v>
      </c>
      <c r="H961" t="s">
        <v>2063</v>
      </c>
      <c r="I961" t="s">
        <v>1204</v>
      </c>
      <c r="J961">
        <v>13.31</v>
      </c>
      <c r="K961" t="s">
        <v>1457</v>
      </c>
      <c r="L961">
        <v>40</v>
      </c>
      <c r="M961" t="s">
        <v>1458</v>
      </c>
      <c r="O961" t="s">
        <v>1195</v>
      </c>
      <c r="P961" t="s">
        <v>1461</v>
      </c>
      <c r="Q961" t="s">
        <v>906</v>
      </c>
      <c r="R961">
        <v>0.02</v>
      </c>
      <c r="S961" t="s">
        <v>1464</v>
      </c>
      <c r="U961">
        <v>0.8</v>
      </c>
      <c r="V961" t="s">
        <v>1503</v>
      </c>
      <c r="X961">
        <v>0.02</v>
      </c>
      <c r="Y961" t="s">
        <v>1464</v>
      </c>
      <c r="AA961" t="s">
        <v>1465</v>
      </c>
    </row>
    <row r="962" spans="1:27" ht="14.25">
      <c r="A962" s="1" t="s">
        <v>2064</v>
      </c>
      <c r="B962" t="s">
        <v>2065</v>
      </c>
      <c r="C962" t="s">
        <v>2066</v>
      </c>
      <c r="D962" t="s">
        <v>909</v>
      </c>
      <c r="E962" t="s">
        <v>591</v>
      </c>
      <c r="F962" s="2">
        <v>36937</v>
      </c>
      <c r="G962" s="10">
        <f t="shared" si="14"/>
        <v>2001</v>
      </c>
      <c r="H962" t="s">
        <v>2067</v>
      </c>
      <c r="I962" t="s">
        <v>2068</v>
      </c>
      <c r="J962">
        <v>13.31</v>
      </c>
      <c r="K962" t="s">
        <v>1457</v>
      </c>
      <c r="L962">
        <v>20.9</v>
      </c>
      <c r="M962" t="s">
        <v>1458</v>
      </c>
      <c r="N962" t="s">
        <v>2069</v>
      </c>
      <c r="O962" t="s">
        <v>1195</v>
      </c>
      <c r="P962" t="s">
        <v>1468</v>
      </c>
      <c r="R962">
        <v>0.11</v>
      </c>
      <c r="S962" t="s">
        <v>1503</v>
      </c>
      <c r="U962">
        <v>0.005</v>
      </c>
      <c r="V962" t="s">
        <v>1464</v>
      </c>
      <c r="X962">
        <v>0.005</v>
      </c>
      <c r="Y962" t="s">
        <v>1464</v>
      </c>
      <c r="AA962" t="s">
        <v>3396</v>
      </c>
    </row>
    <row r="963" spans="1:27" ht="14.25">
      <c r="A963" s="1" t="s">
        <v>2071</v>
      </c>
      <c r="B963" t="s">
        <v>2072</v>
      </c>
      <c r="C963" t="s">
        <v>2072</v>
      </c>
      <c r="D963" t="s">
        <v>909</v>
      </c>
      <c r="E963" t="s">
        <v>591</v>
      </c>
      <c r="F963" s="2">
        <v>36979</v>
      </c>
      <c r="G963" s="10">
        <f aca="true" t="shared" si="15" ref="G963:G1026">YEAR(F963)</f>
        <v>2001</v>
      </c>
      <c r="H963" t="s">
        <v>2073</v>
      </c>
      <c r="I963" t="s">
        <v>641</v>
      </c>
      <c r="J963">
        <v>13.31</v>
      </c>
      <c r="K963" t="s">
        <v>1457</v>
      </c>
      <c r="L963">
        <v>85.2</v>
      </c>
      <c r="M963" t="s">
        <v>1458</v>
      </c>
      <c r="O963" t="s">
        <v>1195</v>
      </c>
      <c r="P963" t="s">
        <v>1468</v>
      </c>
      <c r="R963">
        <v>0.35</v>
      </c>
      <c r="S963" t="s">
        <v>1503</v>
      </c>
      <c r="U963">
        <v>0.0041</v>
      </c>
      <c r="V963" t="s">
        <v>1464</v>
      </c>
      <c r="X963">
        <v>0.0041</v>
      </c>
      <c r="Y963" t="s">
        <v>1464</v>
      </c>
      <c r="AA963" t="s">
        <v>1465</v>
      </c>
    </row>
    <row r="964" spans="1:27" ht="14.25">
      <c r="A964" s="1" t="s">
        <v>2074</v>
      </c>
      <c r="B964" t="s">
        <v>2075</v>
      </c>
      <c r="C964" t="s">
        <v>2076</v>
      </c>
      <c r="D964" t="s">
        <v>989</v>
      </c>
      <c r="E964" t="s">
        <v>990</v>
      </c>
      <c r="F964" s="2">
        <v>37012</v>
      </c>
      <c r="G964" s="10">
        <f t="shared" si="15"/>
        <v>2001</v>
      </c>
      <c r="H964" t="s">
        <v>2077</v>
      </c>
      <c r="I964" t="s">
        <v>1204</v>
      </c>
      <c r="J964">
        <v>13.31</v>
      </c>
      <c r="K964" t="s">
        <v>1457</v>
      </c>
      <c r="L964">
        <v>27.5</v>
      </c>
      <c r="M964" t="s">
        <v>1458</v>
      </c>
      <c r="O964" t="s">
        <v>1195</v>
      </c>
      <c r="P964" t="s">
        <v>1461</v>
      </c>
      <c r="Q964" t="s">
        <v>2958</v>
      </c>
      <c r="R964">
        <v>0.0055</v>
      </c>
      <c r="S964" t="s">
        <v>1464</v>
      </c>
      <c r="AA964" t="s">
        <v>1465</v>
      </c>
    </row>
    <row r="965" spans="1:27" ht="14.25">
      <c r="A965" s="1" t="s">
        <v>2079</v>
      </c>
      <c r="B965" t="s">
        <v>2080</v>
      </c>
      <c r="C965" t="s">
        <v>2080</v>
      </c>
      <c r="D965" t="s">
        <v>1217</v>
      </c>
      <c r="E965" t="s">
        <v>1218</v>
      </c>
      <c r="F965" s="2">
        <v>37020</v>
      </c>
      <c r="G965" s="10">
        <f t="shared" si="15"/>
        <v>2001</v>
      </c>
      <c r="I965" t="s">
        <v>2081</v>
      </c>
      <c r="J965">
        <v>13.31</v>
      </c>
      <c r="K965" t="s">
        <v>1457</v>
      </c>
      <c r="L965">
        <v>35</v>
      </c>
      <c r="M965" t="s">
        <v>1458</v>
      </c>
      <c r="N965" t="s">
        <v>2082</v>
      </c>
      <c r="O965" t="s">
        <v>1195</v>
      </c>
      <c r="P965" t="s">
        <v>1461</v>
      </c>
      <c r="Q965" t="s">
        <v>2083</v>
      </c>
      <c r="R965">
        <v>0.0054</v>
      </c>
      <c r="S965" t="s">
        <v>1464</v>
      </c>
      <c r="U965">
        <v>0.19</v>
      </c>
      <c r="V965" t="s">
        <v>1503</v>
      </c>
      <c r="X965">
        <v>0.0054</v>
      </c>
      <c r="Y965" t="s">
        <v>1464</v>
      </c>
      <c r="AA965" t="s">
        <v>1465</v>
      </c>
    </row>
    <row r="966" spans="1:27" ht="14.25">
      <c r="A966" s="1" t="s">
        <v>2880</v>
      </c>
      <c r="B966" t="s">
        <v>2881</v>
      </c>
      <c r="C966" t="s">
        <v>2882</v>
      </c>
      <c r="D966" t="s">
        <v>989</v>
      </c>
      <c r="E966" t="s">
        <v>990</v>
      </c>
      <c r="F966" s="2">
        <v>37028</v>
      </c>
      <c r="G966" s="10">
        <f t="shared" si="15"/>
        <v>2001</v>
      </c>
      <c r="H966" t="s">
        <v>2883</v>
      </c>
      <c r="I966" t="s">
        <v>1204</v>
      </c>
      <c r="J966">
        <v>13.31</v>
      </c>
      <c r="K966" t="s">
        <v>1457</v>
      </c>
      <c r="L966">
        <v>20</v>
      </c>
      <c r="M966" t="s">
        <v>1458</v>
      </c>
      <c r="N966" t="s">
        <v>2884</v>
      </c>
      <c r="O966" t="s">
        <v>1195</v>
      </c>
      <c r="P966" t="s">
        <v>1468</v>
      </c>
      <c r="R966">
        <v>0.005</v>
      </c>
      <c r="S966" t="s">
        <v>1464</v>
      </c>
      <c r="X966">
        <v>0.005</v>
      </c>
      <c r="Y966" t="s">
        <v>1464</v>
      </c>
      <c r="AA966" t="s">
        <v>1465</v>
      </c>
    </row>
    <row r="967" spans="1:27" ht="14.25">
      <c r="A967" s="1" t="s">
        <v>2084</v>
      </c>
      <c r="B967" t="s">
        <v>2085</v>
      </c>
      <c r="C967" t="s">
        <v>2086</v>
      </c>
      <c r="D967" t="s">
        <v>1429</v>
      </c>
      <c r="E967" t="s">
        <v>1430</v>
      </c>
      <c r="F967" s="2">
        <v>37043</v>
      </c>
      <c r="G967" s="10">
        <f t="shared" si="15"/>
        <v>2001</v>
      </c>
      <c r="H967" t="s">
        <v>2087</v>
      </c>
      <c r="I967" t="s">
        <v>2088</v>
      </c>
      <c r="J967">
        <v>13.31</v>
      </c>
      <c r="K967" t="s">
        <v>1457</v>
      </c>
      <c r="L967">
        <v>44.1</v>
      </c>
      <c r="M967" t="s">
        <v>1458</v>
      </c>
      <c r="N967" t="s">
        <v>2089</v>
      </c>
      <c r="O967" t="s">
        <v>1195</v>
      </c>
      <c r="P967" t="s">
        <v>1461</v>
      </c>
      <c r="Q967" t="s">
        <v>2032</v>
      </c>
      <c r="R967">
        <v>0.8</v>
      </c>
      <c r="S967" t="s">
        <v>1503</v>
      </c>
      <c r="X967">
        <v>0.018</v>
      </c>
      <c r="Y967" t="s">
        <v>1464</v>
      </c>
      <c r="AA967" t="s">
        <v>3206</v>
      </c>
    </row>
    <row r="968" spans="1:27" ht="14.25">
      <c r="A968" s="1" t="s">
        <v>2092</v>
      </c>
      <c r="B968" t="s">
        <v>2093</v>
      </c>
      <c r="C968" t="s">
        <v>2093</v>
      </c>
      <c r="D968" t="s">
        <v>1217</v>
      </c>
      <c r="E968" t="s">
        <v>1218</v>
      </c>
      <c r="F968" s="2">
        <v>37048</v>
      </c>
      <c r="G968" s="10">
        <f t="shared" si="15"/>
        <v>2001</v>
      </c>
      <c r="I968" t="s">
        <v>2081</v>
      </c>
      <c r="J968">
        <v>13.31</v>
      </c>
      <c r="K968" t="s">
        <v>1457</v>
      </c>
      <c r="L968">
        <v>46</v>
      </c>
      <c r="M968" t="s">
        <v>1458</v>
      </c>
      <c r="N968" t="s">
        <v>2094</v>
      </c>
      <c r="O968" t="s">
        <v>1195</v>
      </c>
      <c r="P968" t="s">
        <v>1461</v>
      </c>
      <c r="Q968" t="s">
        <v>2095</v>
      </c>
      <c r="R968">
        <v>0.0054</v>
      </c>
      <c r="S968" t="s">
        <v>1464</v>
      </c>
      <c r="U968">
        <v>0.25</v>
      </c>
      <c r="V968" t="s">
        <v>1503</v>
      </c>
      <c r="X968">
        <v>0.0054</v>
      </c>
      <c r="Y968" t="s">
        <v>1464</v>
      </c>
      <c r="AA968" t="s">
        <v>1465</v>
      </c>
    </row>
    <row r="969" spans="1:27" ht="14.25">
      <c r="A969" s="1" t="s">
        <v>2114</v>
      </c>
      <c r="B969" t="s">
        <v>2115</v>
      </c>
      <c r="C969" t="s">
        <v>2115</v>
      </c>
      <c r="D969" t="s">
        <v>1229</v>
      </c>
      <c r="E969" t="s">
        <v>1230</v>
      </c>
      <c r="F969" s="2">
        <v>37085</v>
      </c>
      <c r="G969" s="10">
        <f t="shared" si="15"/>
        <v>2001</v>
      </c>
      <c r="H969" t="s">
        <v>2116</v>
      </c>
      <c r="I969" t="s">
        <v>2117</v>
      </c>
      <c r="J969">
        <v>13.31</v>
      </c>
      <c r="K969" t="s">
        <v>1457</v>
      </c>
      <c r="L969">
        <v>10</v>
      </c>
      <c r="M969" t="s">
        <v>1458</v>
      </c>
      <c r="O969" t="s">
        <v>1195</v>
      </c>
      <c r="P969" t="s">
        <v>1461</v>
      </c>
      <c r="Q969" t="s">
        <v>906</v>
      </c>
      <c r="R969">
        <v>0.1</v>
      </c>
      <c r="S969" t="s">
        <v>1503</v>
      </c>
      <c r="U969">
        <v>0.01</v>
      </c>
      <c r="V969" t="s">
        <v>1464</v>
      </c>
      <c r="X969">
        <v>0.01</v>
      </c>
      <c r="Y969" t="s">
        <v>1464</v>
      </c>
      <c r="AA969" t="s">
        <v>1465</v>
      </c>
    </row>
    <row r="970" spans="1:27" ht="14.25">
      <c r="A970" s="1" t="s">
        <v>2114</v>
      </c>
      <c r="B970" t="s">
        <v>2115</v>
      </c>
      <c r="C970" t="s">
        <v>2115</v>
      </c>
      <c r="D970" t="s">
        <v>1229</v>
      </c>
      <c r="E970" t="s">
        <v>1230</v>
      </c>
      <c r="F970" s="2">
        <v>37085</v>
      </c>
      <c r="G970" s="10">
        <f t="shared" si="15"/>
        <v>2001</v>
      </c>
      <c r="H970" t="s">
        <v>2116</v>
      </c>
      <c r="I970" t="s">
        <v>2118</v>
      </c>
      <c r="J970">
        <v>13.31</v>
      </c>
      <c r="K970" t="s">
        <v>1457</v>
      </c>
      <c r="L970">
        <v>20</v>
      </c>
      <c r="M970" t="s">
        <v>1458</v>
      </c>
      <c r="O970" t="s">
        <v>1195</v>
      </c>
      <c r="P970" t="s">
        <v>1461</v>
      </c>
      <c r="Q970" t="s">
        <v>906</v>
      </c>
      <c r="R970">
        <v>0.1</v>
      </c>
      <c r="S970" t="s">
        <v>1503</v>
      </c>
      <c r="U970">
        <v>0.005</v>
      </c>
      <c r="V970" t="s">
        <v>1464</v>
      </c>
      <c r="X970">
        <v>0.005</v>
      </c>
      <c r="Y970" t="s">
        <v>1464</v>
      </c>
      <c r="AA970" t="s">
        <v>1465</v>
      </c>
    </row>
    <row r="971" spans="1:27" ht="14.25">
      <c r="A971" s="1" t="s">
        <v>2119</v>
      </c>
      <c r="B971" t="s">
        <v>2120</v>
      </c>
      <c r="C971" t="s">
        <v>2121</v>
      </c>
      <c r="D971" t="s">
        <v>909</v>
      </c>
      <c r="E971" t="s">
        <v>591</v>
      </c>
      <c r="F971" s="2">
        <v>37112</v>
      </c>
      <c r="G971" s="10">
        <f t="shared" si="15"/>
        <v>2001</v>
      </c>
      <c r="H971" t="s">
        <v>2122</v>
      </c>
      <c r="I971" t="s">
        <v>1204</v>
      </c>
      <c r="J971">
        <v>13.31</v>
      </c>
      <c r="K971" t="s">
        <v>1457</v>
      </c>
      <c r="L971">
        <v>80</v>
      </c>
      <c r="M971" t="s">
        <v>1458</v>
      </c>
      <c r="N971" t="s">
        <v>2123</v>
      </c>
      <c r="O971" t="s">
        <v>1195</v>
      </c>
      <c r="P971" t="s">
        <v>1468</v>
      </c>
      <c r="R971">
        <v>0.44</v>
      </c>
      <c r="S971" t="s">
        <v>1503</v>
      </c>
      <c r="U971">
        <v>1.9</v>
      </c>
      <c r="V971" t="s">
        <v>1463</v>
      </c>
      <c r="AA971" t="s">
        <v>1465</v>
      </c>
    </row>
    <row r="972" spans="1:27" ht="14.25">
      <c r="A972" s="1" t="s">
        <v>2125</v>
      </c>
      <c r="B972" t="s">
        <v>2126</v>
      </c>
      <c r="C972" t="s">
        <v>2127</v>
      </c>
      <c r="D972" t="s">
        <v>989</v>
      </c>
      <c r="E972" t="s">
        <v>990</v>
      </c>
      <c r="F972" s="2">
        <v>37119</v>
      </c>
      <c r="G972" s="10">
        <f t="shared" si="15"/>
        <v>2001</v>
      </c>
      <c r="H972" t="s">
        <v>2128</v>
      </c>
      <c r="I972" t="s">
        <v>2129</v>
      </c>
      <c r="J972">
        <v>13.31</v>
      </c>
      <c r="K972" t="s">
        <v>1457</v>
      </c>
      <c r="L972">
        <v>48</v>
      </c>
      <c r="M972" t="s">
        <v>1458</v>
      </c>
      <c r="N972" t="s">
        <v>2037</v>
      </c>
      <c r="O972" t="s">
        <v>1195</v>
      </c>
      <c r="P972" t="s">
        <v>1461</v>
      </c>
      <c r="Q972" t="s">
        <v>1704</v>
      </c>
      <c r="R972">
        <v>0.52</v>
      </c>
      <c r="S972" t="s">
        <v>1503</v>
      </c>
      <c r="T972" t="s">
        <v>2046</v>
      </c>
      <c r="U972">
        <v>2.27</v>
      </c>
      <c r="V972" t="s">
        <v>1463</v>
      </c>
      <c r="W972" t="s">
        <v>2046</v>
      </c>
      <c r="X972">
        <v>0.0055</v>
      </c>
      <c r="Y972" t="s">
        <v>1464</v>
      </c>
      <c r="AA972" t="s">
        <v>1465</v>
      </c>
    </row>
    <row r="973" spans="1:27" ht="14.25">
      <c r="A973" s="1" t="s">
        <v>2130</v>
      </c>
      <c r="B973" t="s">
        <v>2131</v>
      </c>
      <c r="C973" t="s">
        <v>2132</v>
      </c>
      <c r="D973" t="s">
        <v>989</v>
      </c>
      <c r="E973" t="s">
        <v>990</v>
      </c>
      <c r="F973" s="2">
        <v>37124</v>
      </c>
      <c r="G973" s="10">
        <f t="shared" si="15"/>
        <v>2001</v>
      </c>
      <c r="H973" t="s">
        <v>2133</v>
      </c>
      <c r="I973" t="s">
        <v>2134</v>
      </c>
      <c r="J973">
        <v>13.31</v>
      </c>
      <c r="K973" t="s">
        <v>1457</v>
      </c>
      <c r="L973">
        <v>62.77</v>
      </c>
      <c r="M973" t="s">
        <v>1458</v>
      </c>
      <c r="O973" t="s">
        <v>1195</v>
      </c>
      <c r="P973" t="s">
        <v>1461</v>
      </c>
      <c r="Q973" t="s">
        <v>2135</v>
      </c>
      <c r="R973">
        <v>4.38</v>
      </c>
      <c r="S973" t="s">
        <v>1463</v>
      </c>
      <c r="AA973" t="s">
        <v>1465</v>
      </c>
    </row>
    <row r="974" spans="1:27" ht="14.25">
      <c r="A974" s="1" t="s">
        <v>2152</v>
      </c>
      <c r="B974" t="s">
        <v>2153</v>
      </c>
      <c r="C974" t="s">
        <v>2154</v>
      </c>
      <c r="D974" t="s">
        <v>2155</v>
      </c>
      <c r="E974" t="s">
        <v>2156</v>
      </c>
      <c r="F974" s="2">
        <v>37161</v>
      </c>
      <c r="G974" s="10">
        <f t="shared" si="15"/>
        <v>2001</v>
      </c>
      <c r="H974" t="s">
        <v>2157</v>
      </c>
      <c r="I974" t="s">
        <v>1204</v>
      </c>
      <c r="J974">
        <v>13.31</v>
      </c>
      <c r="K974" t="s">
        <v>1457</v>
      </c>
      <c r="L974">
        <v>40</v>
      </c>
      <c r="M974" t="s">
        <v>1458</v>
      </c>
      <c r="N974" t="s">
        <v>2158</v>
      </c>
      <c r="O974" t="s">
        <v>1195</v>
      </c>
      <c r="P974" t="s">
        <v>1479</v>
      </c>
      <c r="Q974" t="s">
        <v>2159</v>
      </c>
      <c r="T974" t="s">
        <v>1693</v>
      </c>
      <c r="AA974" t="s">
        <v>2160</v>
      </c>
    </row>
    <row r="975" spans="1:27" ht="14.25">
      <c r="A975" s="1" t="s">
        <v>2161</v>
      </c>
      <c r="B975" t="s">
        <v>2162</v>
      </c>
      <c r="C975" t="s">
        <v>2163</v>
      </c>
      <c r="D975" t="s">
        <v>1229</v>
      </c>
      <c r="E975" t="s">
        <v>1230</v>
      </c>
      <c r="F975" s="2">
        <v>37167</v>
      </c>
      <c r="G975" s="10">
        <f t="shared" si="15"/>
        <v>2001</v>
      </c>
      <c r="H975" t="s">
        <v>2164</v>
      </c>
      <c r="I975" t="s">
        <v>2165</v>
      </c>
      <c r="J975">
        <v>13.31</v>
      </c>
      <c r="K975" t="s">
        <v>1457</v>
      </c>
      <c r="L975">
        <v>30</v>
      </c>
      <c r="M975" t="s">
        <v>1458</v>
      </c>
      <c r="N975" t="s">
        <v>2166</v>
      </c>
      <c r="O975" t="s">
        <v>1195</v>
      </c>
      <c r="P975" t="s">
        <v>1461</v>
      </c>
      <c r="Q975" t="s">
        <v>2051</v>
      </c>
      <c r="R975">
        <v>0.004</v>
      </c>
      <c r="S975" t="s">
        <v>1464</v>
      </c>
      <c r="U975">
        <v>0.1</v>
      </c>
      <c r="V975" t="s">
        <v>1503</v>
      </c>
      <c r="X975">
        <v>0.004</v>
      </c>
      <c r="Y975" t="s">
        <v>1464</v>
      </c>
      <c r="AA975" t="s">
        <v>1465</v>
      </c>
    </row>
    <row r="976" spans="1:27" ht="14.25">
      <c r="A976" s="1" t="s">
        <v>2167</v>
      </c>
      <c r="B976" t="s">
        <v>2168</v>
      </c>
      <c r="C976" t="s">
        <v>2168</v>
      </c>
      <c r="D976" t="s">
        <v>1217</v>
      </c>
      <c r="E976" t="s">
        <v>1218</v>
      </c>
      <c r="F976" s="2">
        <v>37169</v>
      </c>
      <c r="G976" s="10">
        <f t="shared" si="15"/>
        <v>2001</v>
      </c>
      <c r="H976" t="s">
        <v>1841</v>
      </c>
      <c r="I976" t="s">
        <v>2169</v>
      </c>
      <c r="J976">
        <v>13.31</v>
      </c>
      <c r="K976" t="s">
        <v>1457</v>
      </c>
      <c r="L976">
        <v>35</v>
      </c>
      <c r="M976" t="s">
        <v>1458</v>
      </c>
      <c r="O976" t="s">
        <v>1195</v>
      </c>
      <c r="P976" t="s">
        <v>1461</v>
      </c>
      <c r="Q976" t="s">
        <v>2170</v>
      </c>
      <c r="R976">
        <v>0.011</v>
      </c>
      <c r="S976" t="s">
        <v>1464</v>
      </c>
      <c r="U976">
        <v>0.39</v>
      </c>
      <c r="V976" t="s">
        <v>1503</v>
      </c>
      <c r="AA976" t="s">
        <v>1465</v>
      </c>
    </row>
    <row r="977" spans="1:27" ht="14.25">
      <c r="A977" s="1" t="s">
        <v>2171</v>
      </c>
      <c r="B977" t="s">
        <v>2172</v>
      </c>
      <c r="C977" t="s">
        <v>2173</v>
      </c>
      <c r="D977" t="s">
        <v>909</v>
      </c>
      <c r="E977" t="s">
        <v>591</v>
      </c>
      <c r="F977" s="2">
        <v>37180</v>
      </c>
      <c r="G977" s="10">
        <f t="shared" si="15"/>
        <v>2001</v>
      </c>
      <c r="H977" t="s">
        <v>2174</v>
      </c>
      <c r="I977" t="s">
        <v>641</v>
      </c>
      <c r="J977">
        <v>13.31</v>
      </c>
      <c r="K977" t="s">
        <v>1457</v>
      </c>
      <c r="L977">
        <v>49</v>
      </c>
      <c r="M977" t="s">
        <v>1458</v>
      </c>
      <c r="N977" t="s">
        <v>2175</v>
      </c>
      <c r="O977" t="s">
        <v>1195</v>
      </c>
      <c r="P977" t="s">
        <v>1468</v>
      </c>
      <c r="R977">
        <v>0.29</v>
      </c>
      <c r="S977" t="s">
        <v>1503</v>
      </c>
      <c r="U977">
        <v>0.118</v>
      </c>
      <c r="V977" t="s">
        <v>1463</v>
      </c>
      <c r="X977">
        <v>0.006</v>
      </c>
      <c r="Y977" t="s">
        <v>1464</v>
      </c>
      <c r="AA977" t="s">
        <v>2176</v>
      </c>
    </row>
    <row r="978" spans="1:27" ht="14.25">
      <c r="A978" s="1" t="s">
        <v>2177</v>
      </c>
      <c r="B978" t="s">
        <v>2178</v>
      </c>
      <c r="C978" t="s">
        <v>2179</v>
      </c>
      <c r="D978" t="s">
        <v>989</v>
      </c>
      <c r="E978" t="s">
        <v>990</v>
      </c>
      <c r="F978" s="2">
        <v>37186</v>
      </c>
      <c r="G978" s="10">
        <f t="shared" si="15"/>
        <v>2001</v>
      </c>
      <c r="I978" t="s">
        <v>1204</v>
      </c>
      <c r="J978">
        <v>13.31</v>
      </c>
      <c r="K978" t="s">
        <v>1457</v>
      </c>
      <c r="L978">
        <v>30</v>
      </c>
      <c r="M978" t="s">
        <v>1458</v>
      </c>
      <c r="N978" t="s">
        <v>2180</v>
      </c>
      <c r="O978" t="s">
        <v>1195</v>
      </c>
      <c r="P978" t="s">
        <v>1468</v>
      </c>
      <c r="R978">
        <v>0.016</v>
      </c>
      <c r="S978" t="s">
        <v>1464</v>
      </c>
      <c r="X978">
        <v>0.016</v>
      </c>
      <c r="Y978" t="s">
        <v>1464</v>
      </c>
      <c r="AA978" t="s">
        <v>1465</v>
      </c>
    </row>
    <row r="979" spans="1:27" ht="14.25">
      <c r="A979" s="1" t="s">
        <v>2181</v>
      </c>
      <c r="B979" t="s">
        <v>2182</v>
      </c>
      <c r="C979" t="s">
        <v>2182</v>
      </c>
      <c r="D979" t="s">
        <v>1229</v>
      </c>
      <c r="E979" t="s">
        <v>1230</v>
      </c>
      <c r="F979" s="2">
        <v>37187</v>
      </c>
      <c r="G979" s="10">
        <f t="shared" si="15"/>
        <v>2001</v>
      </c>
      <c r="H979" t="s">
        <v>2183</v>
      </c>
      <c r="I979" t="s">
        <v>2184</v>
      </c>
      <c r="J979">
        <v>13.31</v>
      </c>
      <c r="K979" t="s">
        <v>1457</v>
      </c>
      <c r="L979">
        <v>31.4</v>
      </c>
      <c r="M979" t="s">
        <v>1458</v>
      </c>
      <c r="N979" t="s">
        <v>2185</v>
      </c>
      <c r="O979" t="s">
        <v>1195</v>
      </c>
      <c r="P979" t="s">
        <v>1461</v>
      </c>
      <c r="Q979" t="s">
        <v>2186</v>
      </c>
      <c r="R979">
        <v>0.0104</v>
      </c>
      <c r="S979" t="s">
        <v>1464</v>
      </c>
      <c r="U979">
        <v>0.5</v>
      </c>
      <c r="V979" t="s">
        <v>1503</v>
      </c>
      <c r="AA979" t="s">
        <v>1465</v>
      </c>
    </row>
    <row r="980" spans="1:27" ht="14.25">
      <c r="A980" s="1" t="s">
        <v>2187</v>
      </c>
      <c r="B980" t="s">
        <v>2188</v>
      </c>
      <c r="C980" t="s">
        <v>2189</v>
      </c>
      <c r="D980" t="s">
        <v>638</v>
      </c>
      <c r="E980" t="s">
        <v>639</v>
      </c>
      <c r="F980" s="2">
        <v>37187</v>
      </c>
      <c r="G980" s="10">
        <f t="shared" si="15"/>
        <v>2001</v>
      </c>
      <c r="H980" t="s">
        <v>2190</v>
      </c>
      <c r="I980" t="s">
        <v>1204</v>
      </c>
      <c r="J980">
        <v>13.31</v>
      </c>
      <c r="K980" t="s">
        <v>1717</v>
      </c>
      <c r="L980">
        <v>29.3</v>
      </c>
      <c r="M980" t="s">
        <v>1458</v>
      </c>
      <c r="N980" t="s">
        <v>2191</v>
      </c>
      <c r="O980" t="s">
        <v>1195</v>
      </c>
      <c r="P980" t="s">
        <v>1468</v>
      </c>
      <c r="R980">
        <v>0.16</v>
      </c>
      <c r="S980" t="s">
        <v>1503</v>
      </c>
      <c r="T980" t="s">
        <v>3397</v>
      </c>
      <c r="Z980" t="s">
        <v>586</v>
      </c>
      <c r="AA980" t="s">
        <v>3398</v>
      </c>
    </row>
    <row r="981" spans="1:27" ht="14.25">
      <c r="A981" s="1" t="s">
        <v>901</v>
      </c>
      <c r="B981" t="s">
        <v>902</v>
      </c>
      <c r="C981" t="s">
        <v>902</v>
      </c>
      <c r="D981" t="s">
        <v>871</v>
      </c>
      <c r="E981" t="s">
        <v>872</v>
      </c>
      <c r="F981" s="2">
        <v>37188</v>
      </c>
      <c r="G981" s="10">
        <f t="shared" si="15"/>
        <v>2001</v>
      </c>
      <c r="H981" t="s">
        <v>903</v>
      </c>
      <c r="I981" t="s">
        <v>2193</v>
      </c>
      <c r="J981">
        <v>13.31</v>
      </c>
      <c r="K981" t="s">
        <v>1457</v>
      </c>
      <c r="L981">
        <v>16</v>
      </c>
      <c r="M981" t="s">
        <v>1458</v>
      </c>
      <c r="N981" t="s">
        <v>2194</v>
      </c>
      <c r="O981" t="s">
        <v>1195</v>
      </c>
      <c r="P981" t="s">
        <v>1461</v>
      </c>
      <c r="Q981" t="s">
        <v>906</v>
      </c>
      <c r="R981">
        <v>0.11</v>
      </c>
      <c r="S981" t="s">
        <v>1503</v>
      </c>
      <c r="U981">
        <v>0.407</v>
      </c>
      <c r="V981" t="s">
        <v>1463</v>
      </c>
      <c r="AA981" t="s">
        <v>1465</v>
      </c>
    </row>
    <row r="982" spans="1:27" ht="14.25">
      <c r="A982" s="1" t="s">
        <v>779</v>
      </c>
      <c r="B982" t="s">
        <v>780</v>
      </c>
      <c r="C982" t="s">
        <v>781</v>
      </c>
      <c r="D982" t="s">
        <v>782</v>
      </c>
      <c r="E982" t="s">
        <v>783</v>
      </c>
      <c r="F982" s="2">
        <v>37193</v>
      </c>
      <c r="G982" s="10">
        <f t="shared" si="15"/>
        <v>2001</v>
      </c>
      <c r="H982" t="s">
        <v>784</v>
      </c>
      <c r="I982" t="s">
        <v>2199</v>
      </c>
      <c r="J982">
        <v>13.31</v>
      </c>
      <c r="K982" t="s">
        <v>1433</v>
      </c>
      <c r="L982">
        <v>13</v>
      </c>
      <c r="M982" t="s">
        <v>1458</v>
      </c>
      <c r="N982" t="s">
        <v>2200</v>
      </c>
      <c r="O982" t="s">
        <v>1195</v>
      </c>
      <c r="P982" t="s">
        <v>1461</v>
      </c>
      <c r="Q982" t="s">
        <v>1704</v>
      </c>
      <c r="R982">
        <v>0.01</v>
      </c>
      <c r="S982" t="s">
        <v>1464</v>
      </c>
      <c r="U982">
        <v>0.13</v>
      </c>
      <c r="V982" t="s">
        <v>1503</v>
      </c>
      <c r="AA982" t="s">
        <v>1465</v>
      </c>
    </row>
    <row r="983" spans="1:27" ht="14.25">
      <c r="A983" s="1" t="s">
        <v>2207</v>
      </c>
      <c r="B983" t="s">
        <v>2208</v>
      </c>
      <c r="C983" t="s">
        <v>2209</v>
      </c>
      <c r="D983" t="s">
        <v>1497</v>
      </c>
      <c r="E983" t="s">
        <v>1498</v>
      </c>
      <c r="F983" s="2">
        <v>37200</v>
      </c>
      <c r="G983" s="10">
        <f t="shared" si="15"/>
        <v>2001</v>
      </c>
      <c r="H983" t="s">
        <v>2210</v>
      </c>
      <c r="I983" t="s">
        <v>2211</v>
      </c>
      <c r="J983">
        <v>13.31</v>
      </c>
      <c r="K983" t="s">
        <v>1717</v>
      </c>
      <c r="L983">
        <v>60</v>
      </c>
      <c r="M983" t="s">
        <v>1458</v>
      </c>
      <c r="O983" t="s">
        <v>1195</v>
      </c>
      <c r="P983" t="s">
        <v>1468</v>
      </c>
      <c r="Q983" t="s">
        <v>1502</v>
      </c>
      <c r="R983">
        <v>0.35</v>
      </c>
      <c r="S983" t="s">
        <v>1503</v>
      </c>
      <c r="U983">
        <v>1.53</v>
      </c>
      <c r="V983" t="s">
        <v>1463</v>
      </c>
      <c r="AA983" t="s">
        <v>1465</v>
      </c>
    </row>
    <row r="984" spans="1:27" ht="14.25">
      <c r="A984" s="1" t="s">
        <v>907</v>
      </c>
      <c r="B984" t="s">
        <v>908</v>
      </c>
      <c r="C984" t="s">
        <v>908</v>
      </c>
      <c r="D984" t="s">
        <v>909</v>
      </c>
      <c r="E984" t="s">
        <v>591</v>
      </c>
      <c r="F984" s="2">
        <v>37224</v>
      </c>
      <c r="G984" s="10">
        <f t="shared" si="15"/>
        <v>2001</v>
      </c>
      <c r="H984" t="s">
        <v>910</v>
      </c>
      <c r="I984" t="s">
        <v>641</v>
      </c>
      <c r="J984">
        <v>13.31</v>
      </c>
      <c r="K984" t="s">
        <v>1457</v>
      </c>
      <c r="L984">
        <v>91.2</v>
      </c>
      <c r="M984" t="s">
        <v>1458</v>
      </c>
      <c r="N984" t="s">
        <v>2213</v>
      </c>
      <c r="O984" t="s">
        <v>1195</v>
      </c>
      <c r="P984" t="s">
        <v>1468</v>
      </c>
      <c r="R984">
        <v>0.65</v>
      </c>
      <c r="S984" t="s">
        <v>1503</v>
      </c>
      <c r="U984">
        <v>5.17</v>
      </c>
      <c r="V984" t="s">
        <v>1463</v>
      </c>
      <c r="AA984" t="s">
        <v>3399</v>
      </c>
    </row>
    <row r="985" spans="1:27" ht="14.25">
      <c r="A985" s="1" t="s">
        <v>907</v>
      </c>
      <c r="B985" t="s">
        <v>908</v>
      </c>
      <c r="C985" t="s">
        <v>908</v>
      </c>
      <c r="D985" t="s">
        <v>909</v>
      </c>
      <c r="E985" t="s">
        <v>591</v>
      </c>
      <c r="F985" s="2">
        <v>37224</v>
      </c>
      <c r="G985" s="10">
        <f t="shared" si="15"/>
        <v>2001</v>
      </c>
      <c r="H985" t="s">
        <v>910</v>
      </c>
      <c r="I985" t="s">
        <v>2215</v>
      </c>
      <c r="J985">
        <v>13.31</v>
      </c>
      <c r="K985" t="s">
        <v>1457</v>
      </c>
      <c r="L985">
        <v>37</v>
      </c>
      <c r="M985" t="s">
        <v>1458</v>
      </c>
      <c r="N985" t="s">
        <v>2216</v>
      </c>
      <c r="O985" t="s">
        <v>1195</v>
      </c>
      <c r="P985" t="s">
        <v>1468</v>
      </c>
      <c r="R985">
        <v>0.1</v>
      </c>
      <c r="S985" t="s">
        <v>1503</v>
      </c>
      <c r="U985">
        <v>0.44</v>
      </c>
      <c r="V985" t="s">
        <v>1463</v>
      </c>
      <c r="AA985" t="s">
        <v>3400</v>
      </c>
    </row>
    <row r="986" spans="1:27" ht="14.25">
      <c r="A986" s="1" t="s">
        <v>2218</v>
      </c>
      <c r="B986" t="s">
        <v>2219</v>
      </c>
      <c r="C986" t="s">
        <v>2220</v>
      </c>
      <c r="D986" t="s">
        <v>1217</v>
      </c>
      <c r="E986" t="s">
        <v>1218</v>
      </c>
      <c r="F986" s="2">
        <v>37232</v>
      </c>
      <c r="G986" s="10">
        <f t="shared" si="15"/>
        <v>2001</v>
      </c>
      <c r="H986" t="s">
        <v>2221</v>
      </c>
      <c r="I986" t="s">
        <v>1421</v>
      </c>
      <c r="J986">
        <v>13.31</v>
      </c>
      <c r="K986" t="s">
        <v>1457</v>
      </c>
      <c r="L986">
        <v>21</v>
      </c>
      <c r="M986" t="s">
        <v>1458</v>
      </c>
      <c r="O986" t="s">
        <v>1195</v>
      </c>
      <c r="P986" t="s">
        <v>1461</v>
      </c>
      <c r="Q986" t="s">
        <v>906</v>
      </c>
      <c r="R986">
        <v>0.0054</v>
      </c>
      <c r="S986" t="s">
        <v>1464</v>
      </c>
      <c r="X986">
        <v>0.0054</v>
      </c>
      <c r="Y986" t="s">
        <v>1464</v>
      </c>
      <c r="AA986" t="s">
        <v>1465</v>
      </c>
    </row>
    <row r="987" spans="1:27" ht="14.25">
      <c r="A987" s="1" t="s">
        <v>2222</v>
      </c>
      <c r="B987" t="s">
        <v>2223</v>
      </c>
      <c r="C987" t="s">
        <v>2223</v>
      </c>
      <c r="D987" t="s">
        <v>1229</v>
      </c>
      <c r="E987" t="s">
        <v>1230</v>
      </c>
      <c r="F987" s="2">
        <v>37236</v>
      </c>
      <c r="G987" s="10">
        <f t="shared" si="15"/>
        <v>2001</v>
      </c>
      <c r="H987" t="s">
        <v>2224</v>
      </c>
      <c r="I987" t="s">
        <v>2225</v>
      </c>
      <c r="J987">
        <v>13.31</v>
      </c>
      <c r="K987" t="s">
        <v>1457</v>
      </c>
      <c r="L987">
        <v>35</v>
      </c>
      <c r="M987" t="s">
        <v>1458</v>
      </c>
      <c r="O987" t="s">
        <v>1195</v>
      </c>
      <c r="P987" t="s">
        <v>1461</v>
      </c>
      <c r="Q987" t="s">
        <v>1707</v>
      </c>
      <c r="R987">
        <v>0.014</v>
      </c>
      <c r="S987" t="s">
        <v>1464</v>
      </c>
      <c r="U987">
        <v>0.5</v>
      </c>
      <c r="V987" t="s">
        <v>1503</v>
      </c>
      <c r="AA987" t="s">
        <v>1465</v>
      </c>
    </row>
    <row r="988" spans="1:27" ht="14.25">
      <c r="A988" s="1" t="s">
        <v>2226</v>
      </c>
      <c r="B988" t="s">
        <v>2227</v>
      </c>
      <c r="C988" t="s">
        <v>2228</v>
      </c>
      <c r="D988" t="s">
        <v>808</v>
      </c>
      <c r="E988" t="s">
        <v>1320</v>
      </c>
      <c r="F988" s="2">
        <v>37239</v>
      </c>
      <c r="G988" s="10">
        <f t="shared" si="15"/>
        <v>2001</v>
      </c>
      <c r="H988" t="s">
        <v>2229</v>
      </c>
      <c r="I988" t="s">
        <v>2230</v>
      </c>
      <c r="J988">
        <v>13.31</v>
      </c>
      <c r="K988" t="s">
        <v>1457</v>
      </c>
      <c r="L988">
        <v>90</v>
      </c>
      <c r="M988" t="s">
        <v>1458</v>
      </c>
      <c r="N988" t="s">
        <v>2231</v>
      </c>
      <c r="O988" t="s">
        <v>1195</v>
      </c>
      <c r="P988" t="s">
        <v>1468</v>
      </c>
      <c r="R988">
        <v>0.045</v>
      </c>
      <c r="S988" t="s">
        <v>1464</v>
      </c>
      <c r="AA988" t="s">
        <v>3401</v>
      </c>
    </row>
    <row r="989" spans="1:27" ht="14.25">
      <c r="A989" s="1" t="s">
        <v>2226</v>
      </c>
      <c r="B989" t="s">
        <v>2227</v>
      </c>
      <c r="C989" t="s">
        <v>2228</v>
      </c>
      <c r="D989" t="s">
        <v>808</v>
      </c>
      <c r="E989" t="s">
        <v>1320</v>
      </c>
      <c r="F989" s="2">
        <v>37239</v>
      </c>
      <c r="G989" s="10">
        <f t="shared" si="15"/>
        <v>2001</v>
      </c>
      <c r="H989" t="s">
        <v>2229</v>
      </c>
      <c r="I989" t="s">
        <v>2234</v>
      </c>
      <c r="J989">
        <v>13.31</v>
      </c>
      <c r="K989" t="s">
        <v>1457</v>
      </c>
      <c r="L989">
        <v>50</v>
      </c>
      <c r="M989" t="s">
        <v>1458</v>
      </c>
      <c r="N989" t="s">
        <v>2235</v>
      </c>
      <c r="O989" t="s">
        <v>1195</v>
      </c>
      <c r="P989" t="s">
        <v>1468</v>
      </c>
      <c r="R989">
        <v>0.045</v>
      </c>
      <c r="S989" t="s">
        <v>1464</v>
      </c>
      <c r="AA989" t="s">
        <v>1465</v>
      </c>
    </row>
    <row r="990" spans="1:27" ht="14.25">
      <c r="A990" s="1" t="s">
        <v>2226</v>
      </c>
      <c r="B990" t="s">
        <v>2227</v>
      </c>
      <c r="C990" t="s">
        <v>2228</v>
      </c>
      <c r="D990" t="s">
        <v>808</v>
      </c>
      <c r="E990" t="s">
        <v>1320</v>
      </c>
      <c r="F990" s="2">
        <v>37239</v>
      </c>
      <c r="G990" s="10">
        <f t="shared" si="15"/>
        <v>2001</v>
      </c>
      <c r="H990" t="s">
        <v>2229</v>
      </c>
      <c r="I990" t="s">
        <v>2237</v>
      </c>
      <c r="J990">
        <v>13.31</v>
      </c>
      <c r="K990" t="s">
        <v>1457</v>
      </c>
      <c r="L990">
        <v>21</v>
      </c>
      <c r="M990" t="s">
        <v>1458</v>
      </c>
      <c r="N990" t="s">
        <v>2238</v>
      </c>
      <c r="O990" t="s">
        <v>1195</v>
      </c>
      <c r="P990" t="s">
        <v>1468</v>
      </c>
      <c r="R990">
        <v>0.4</v>
      </c>
      <c r="S990" t="s">
        <v>1503</v>
      </c>
      <c r="U990">
        <v>0.0192</v>
      </c>
      <c r="V990" t="s">
        <v>1464</v>
      </c>
      <c r="AA990" t="s">
        <v>1465</v>
      </c>
    </row>
    <row r="991" spans="1:27" ht="14.25">
      <c r="A991" s="1" t="s">
        <v>2244</v>
      </c>
      <c r="B991" t="s">
        <v>2245</v>
      </c>
      <c r="C991" t="s">
        <v>2245</v>
      </c>
      <c r="D991" t="s">
        <v>909</v>
      </c>
      <c r="E991" t="s">
        <v>591</v>
      </c>
      <c r="F991" s="2">
        <v>37252</v>
      </c>
      <c r="G991" s="10">
        <f t="shared" si="15"/>
        <v>2001</v>
      </c>
      <c r="H991" t="s">
        <v>2246</v>
      </c>
      <c r="I991" t="s">
        <v>1204</v>
      </c>
      <c r="J991">
        <v>13.31</v>
      </c>
      <c r="K991" t="s">
        <v>1457</v>
      </c>
      <c r="L991">
        <v>76</v>
      </c>
      <c r="M991" t="s">
        <v>1458</v>
      </c>
      <c r="N991" t="s">
        <v>2247</v>
      </c>
      <c r="O991" t="s">
        <v>1195</v>
      </c>
      <c r="P991" t="s">
        <v>1468</v>
      </c>
      <c r="R991">
        <v>0.92</v>
      </c>
      <c r="S991" t="s">
        <v>1503</v>
      </c>
      <c r="U991">
        <v>1.37</v>
      </c>
      <c r="V991" t="s">
        <v>1463</v>
      </c>
      <c r="X991">
        <v>0.011</v>
      </c>
      <c r="Y991" t="s">
        <v>1464</v>
      </c>
      <c r="AA991" t="s">
        <v>1465</v>
      </c>
    </row>
    <row r="992" spans="1:27" ht="14.25">
      <c r="A992" s="1" t="s">
        <v>2248</v>
      </c>
      <c r="B992" t="s">
        <v>2249</v>
      </c>
      <c r="C992" t="s">
        <v>2249</v>
      </c>
      <c r="D992" t="s">
        <v>1419</v>
      </c>
      <c r="E992" t="s">
        <v>1444</v>
      </c>
      <c r="F992" s="2">
        <v>37265</v>
      </c>
      <c r="G992" s="10">
        <f t="shared" si="15"/>
        <v>2002</v>
      </c>
      <c r="H992" t="s">
        <v>2250</v>
      </c>
      <c r="I992" t="s">
        <v>2169</v>
      </c>
      <c r="J992">
        <v>13.31</v>
      </c>
      <c r="K992" t="s">
        <v>1457</v>
      </c>
      <c r="L992">
        <v>83</v>
      </c>
      <c r="M992" t="s">
        <v>1458</v>
      </c>
      <c r="N992" t="s">
        <v>2251</v>
      </c>
      <c r="O992" t="s">
        <v>1195</v>
      </c>
      <c r="P992" t="s">
        <v>1461</v>
      </c>
      <c r="Q992" t="s">
        <v>2958</v>
      </c>
      <c r="R992">
        <v>0.45</v>
      </c>
      <c r="S992" t="s">
        <v>1503</v>
      </c>
      <c r="X992">
        <v>0.0054</v>
      </c>
      <c r="Y992" t="s">
        <v>1464</v>
      </c>
      <c r="Z992" t="s">
        <v>1482</v>
      </c>
      <c r="AA992" t="s">
        <v>1465</v>
      </c>
    </row>
    <row r="993" spans="1:27" ht="14.25">
      <c r="A993" s="1" t="s">
        <v>2952</v>
      </c>
      <c r="B993" t="s">
        <v>2953</v>
      </c>
      <c r="C993" t="s">
        <v>2953</v>
      </c>
      <c r="D993" t="s">
        <v>1299</v>
      </c>
      <c r="E993" t="s">
        <v>1300</v>
      </c>
      <c r="F993" s="2">
        <v>37293</v>
      </c>
      <c r="G993" s="10">
        <f t="shared" si="15"/>
        <v>2002</v>
      </c>
      <c r="I993" t="s">
        <v>2839</v>
      </c>
      <c r="J993">
        <v>13.31</v>
      </c>
      <c r="K993" t="s">
        <v>1457</v>
      </c>
      <c r="L993">
        <v>5</v>
      </c>
      <c r="M993" t="s">
        <v>2954</v>
      </c>
      <c r="N993" t="s">
        <v>2955</v>
      </c>
      <c r="O993" t="s">
        <v>1195</v>
      </c>
      <c r="P993" t="s">
        <v>1468</v>
      </c>
      <c r="R993">
        <v>780</v>
      </c>
      <c r="S993" t="s">
        <v>1968</v>
      </c>
      <c r="T993" t="s">
        <v>3402</v>
      </c>
      <c r="AA993" t="s">
        <v>1465</v>
      </c>
    </row>
    <row r="994" spans="1:27" ht="14.25">
      <c r="A994" s="1" t="s">
        <v>2256</v>
      </c>
      <c r="B994" t="s">
        <v>2257</v>
      </c>
      <c r="C994" t="s">
        <v>2258</v>
      </c>
      <c r="D994" t="s">
        <v>989</v>
      </c>
      <c r="E994" t="s">
        <v>990</v>
      </c>
      <c r="F994" s="2">
        <v>37299</v>
      </c>
      <c r="G994" s="10">
        <f t="shared" si="15"/>
        <v>2002</v>
      </c>
      <c r="I994" t="s">
        <v>1204</v>
      </c>
      <c r="J994">
        <v>13.31</v>
      </c>
      <c r="K994" t="s">
        <v>1457</v>
      </c>
      <c r="L994">
        <v>31</v>
      </c>
      <c r="M994" t="s">
        <v>1458</v>
      </c>
      <c r="O994" t="s">
        <v>1195</v>
      </c>
      <c r="P994" t="s">
        <v>1468</v>
      </c>
      <c r="Q994" t="s">
        <v>1704</v>
      </c>
      <c r="R994">
        <v>0.0055</v>
      </c>
      <c r="S994" t="s">
        <v>1464</v>
      </c>
      <c r="AA994" t="s">
        <v>1465</v>
      </c>
    </row>
    <row r="995" spans="1:27" ht="14.25">
      <c r="A995" s="1" t="s">
        <v>2259</v>
      </c>
      <c r="B995" t="s">
        <v>2260</v>
      </c>
      <c r="C995" t="s">
        <v>2258</v>
      </c>
      <c r="D995" t="s">
        <v>989</v>
      </c>
      <c r="E995" t="s">
        <v>990</v>
      </c>
      <c r="F995" s="2">
        <v>37299</v>
      </c>
      <c r="G995" s="10">
        <f t="shared" si="15"/>
        <v>2002</v>
      </c>
      <c r="H995" t="s">
        <v>1841</v>
      </c>
      <c r="I995" t="s">
        <v>2088</v>
      </c>
      <c r="J995">
        <v>13.31</v>
      </c>
      <c r="K995" t="s">
        <v>1457</v>
      </c>
      <c r="L995">
        <v>0</v>
      </c>
      <c r="O995" t="s">
        <v>1195</v>
      </c>
      <c r="P995" t="s">
        <v>1461</v>
      </c>
      <c r="Q995" t="s">
        <v>2958</v>
      </c>
      <c r="R995">
        <v>0.0055</v>
      </c>
      <c r="S995" t="s">
        <v>1464</v>
      </c>
      <c r="X995">
        <v>0.0055</v>
      </c>
      <c r="Y995" t="s">
        <v>1464</v>
      </c>
      <c r="AA995" t="s">
        <v>1465</v>
      </c>
    </row>
    <row r="996" spans="1:27" ht="14.25">
      <c r="A996" s="1" t="s">
        <v>2262</v>
      </c>
      <c r="B996" t="s">
        <v>2263</v>
      </c>
      <c r="C996" t="s">
        <v>2264</v>
      </c>
      <c r="D996" t="s">
        <v>1497</v>
      </c>
      <c r="E996" t="s">
        <v>1498</v>
      </c>
      <c r="F996" s="2">
        <v>37299</v>
      </c>
      <c r="G996" s="10">
        <f t="shared" si="15"/>
        <v>2002</v>
      </c>
      <c r="H996" t="s">
        <v>2265</v>
      </c>
      <c r="I996" t="s">
        <v>2266</v>
      </c>
      <c r="J996">
        <v>13.31</v>
      </c>
      <c r="O996" t="s">
        <v>1195</v>
      </c>
      <c r="P996" t="s">
        <v>1468</v>
      </c>
      <c r="R996">
        <v>0.003</v>
      </c>
      <c r="S996" t="s">
        <v>1503</v>
      </c>
      <c r="U996">
        <v>0.015</v>
      </c>
      <c r="V996" t="s">
        <v>1463</v>
      </c>
      <c r="AA996" t="s">
        <v>1465</v>
      </c>
    </row>
    <row r="997" spans="1:27" ht="14.25">
      <c r="A997" s="1" t="s">
        <v>3455</v>
      </c>
      <c r="B997" t="s">
        <v>3456</v>
      </c>
      <c r="C997" t="s">
        <v>3457</v>
      </c>
      <c r="D997" t="s">
        <v>808</v>
      </c>
      <c r="E997" t="s">
        <v>1320</v>
      </c>
      <c r="F997" s="2">
        <v>37347</v>
      </c>
      <c r="G997" s="10">
        <f t="shared" si="15"/>
        <v>2002</v>
      </c>
      <c r="H997" t="s">
        <v>3458</v>
      </c>
      <c r="I997" t="s">
        <v>1725</v>
      </c>
      <c r="J997">
        <v>13.31</v>
      </c>
      <c r="K997" t="s">
        <v>1457</v>
      </c>
      <c r="L997">
        <v>33</v>
      </c>
      <c r="M997" t="s">
        <v>1458</v>
      </c>
      <c r="O997" t="s">
        <v>1195</v>
      </c>
      <c r="P997" t="s">
        <v>1461</v>
      </c>
      <c r="Q997" t="s">
        <v>3459</v>
      </c>
      <c r="R997">
        <v>0.016</v>
      </c>
      <c r="S997" t="s">
        <v>1464</v>
      </c>
      <c r="X997">
        <v>0.016</v>
      </c>
      <c r="Y997" t="s">
        <v>1464</v>
      </c>
      <c r="AA997" t="s">
        <v>1465</v>
      </c>
    </row>
    <row r="998" spans="1:27" ht="14.25">
      <c r="A998" s="1" t="s">
        <v>3465</v>
      </c>
      <c r="B998" t="s">
        <v>3466</v>
      </c>
      <c r="C998" t="s">
        <v>3467</v>
      </c>
      <c r="D998" t="s">
        <v>989</v>
      </c>
      <c r="E998" t="s">
        <v>990</v>
      </c>
      <c r="F998" s="2">
        <v>37382</v>
      </c>
      <c r="G998" s="10">
        <f t="shared" si="15"/>
        <v>2002</v>
      </c>
      <c r="H998" t="s">
        <v>3468</v>
      </c>
      <c r="I998" t="s">
        <v>1204</v>
      </c>
      <c r="J998">
        <v>13.31</v>
      </c>
      <c r="K998" t="s">
        <v>1457</v>
      </c>
      <c r="L998">
        <v>93</v>
      </c>
      <c r="M998" t="s">
        <v>3469</v>
      </c>
      <c r="O998" t="s">
        <v>1195</v>
      </c>
      <c r="P998" t="s">
        <v>1461</v>
      </c>
      <c r="Q998" t="s">
        <v>3470</v>
      </c>
      <c r="R998">
        <v>0.0075</v>
      </c>
      <c r="S998" t="s">
        <v>1464</v>
      </c>
      <c r="AA998" t="s">
        <v>1465</v>
      </c>
    </row>
    <row r="999" spans="1:27" ht="14.25">
      <c r="A999" s="1" t="s">
        <v>3471</v>
      </c>
      <c r="B999" t="s">
        <v>3472</v>
      </c>
      <c r="C999" t="s">
        <v>3473</v>
      </c>
      <c r="D999" t="s">
        <v>909</v>
      </c>
      <c r="E999" t="s">
        <v>591</v>
      </c>
      <c r="F999" s="2">
        <v>37399</v>
      </c>
      <c r="G999" s="10">
        <f t="shared" si="15"/>
        <v>2002</v>
      </c>
      <c r="H999" t="s">
        <v>3474</v>
      </c>
      <c r="I999" t="s">
        <v>3475</v>
      </c>
      <c r="J999">
        <v>13.31</v>
      </c>
      <c r="K999" t="s">
        <v>1457</v>
      </c>
      <c r="L999">
        <v>12.84</v>
      </c>
      <c r="M999" t="s">
        <v>1458</v>
      </c>
      <c r="N999" t="s">
        <v>3476</v>
      </c>
      <c r="O999" t="s">
        <v>1195</v>
      </c>
      <c r="P999" t="s">
        <v>1468</v>
      </c>
      <c r="R999">
        <v>0.071</v>
      </c>
      <c r="S999" t="s">
        <v>1503</v>
      </c>
      <c r="U999">
        <v>0.004</v>
      </c>
      <c r="V999" t="s">
        <v>1463</v>
      </c>
      <c r="X999">
        <v>0.006</v>
      </c>
      <c r="Y999" t="s">
        <v>1464</v>
      </c>
      <c r="AA999" t="s">
        <v>3477</v>
      </c>
    </row>
    <row r="1000" spans="1:27" ht="14.25">
      <c r="A1000" s="1" t="s">
        <v>3471</v>
      </c>
      <c r="B1000" t="s">
        <v>3472</v>
      </c>
      <c r="C1000" t="s">
        <v>3473</v>
      </c>
      <c r="D1000" t="s">
        <v>909</v>
      </c>
      <c r="E1000" t="s">
        <v>591</v>
      </c>
      <c r="F1000" s="2">
        <v>37399</v>
      </c>
      <c r="G1000" s="10">
        <f t="shared" si="15"/>
        <v>2002</v>
      </c>
      <c r="H1000" t="s">
        <v>3474</v>
      </c>
      <c r="I1000" t="s">
        <v>3478</v>
      </c>
      <c r="J1000">
        <v>13.31</v>
      </c>
      <c r="K1000" t="s">
        <v>1457</v>
      </c>
      <c r="L1000">
        <v>11.45</v>
      </c>
      <c r="M1000" t="s">
        <v>1458</v>
      </c>
      <c r="N1000" t="s">
        <v>2291</v>
      </c>
      <c r="O1000" t="s">
        <v>1195</v>
      </c>
      <c r="P1000" t="s">
        <v>1468</v>
      </c>
      <c r="R1000">
        <v>0.063</v>
      </c>
      <c r="S1000" t="s">
        <v>1503</v>
      </c>
      <c r="U1000">
        <v>0.13</v>
      </c>
      <c r="V1000" t="s">
        <v>1463</v>
      </c>
      <c r="X1000">
        <v>0.006</v>
      </c>
      <c r="Y1000" t="s">
        <v>1464</v>
      </c>
      <c r="AA1000" t="s">
        <v>2292</v>
      </c>
    </row>
    <row r="1001" spans="1:27" ht="14.25">
      <c r="A1001" s="1" t="s">
        <v>2293</v>
      </c>
      <c r="B1001" t="s">
        <v>2294</v>
      </c>
      <c r="C1001" t="s">
        <v>2295</v>
      </c>
      <c r="D1001" t="s">
        <v>989</v>
      </c>
      <c r="E1001" t="s">
        <v>990</v>
      </c>
      <c r="F1001" s="2">
        <v>37420</v>
      </c>
      <c r="G1001" s="10">
        <f t="shared" si="15"/>
        <v>2002</v>
      </c>
      <c r="H1001" t="s">
        <v>1321</v>
      </c>
      <c r="I1001" t="s">
        <v>1204</v>
      </c>
      <c r="J1001">
        <v>13.31</v>
      </c>
      <c r="K1001" t="s">
        <v>1457</v>
      </c>
      <c r="L1001">
        <v>33</v>
      </c>
      <c r="M1001" t="s">
        <v>1458</v>
      </c>
      <c r="O1001" t="s">
        <v>1195</v>
      </c>
      <c r="P1001" t="s">
        <v>1461</v>
      </c>
      <c r="Q1001" t="s">
        <v>3403</v>
      </c>
      <c r="R1001">
        <v>0.016</v>
      </c>
      <c r="S1001" t="s">
        <v>1464</v>
      </c>
      <c r="AA1001" t="s">
        <v>1465</v>
      </c>
    </row>
    <row r="1002" spans="1:27" ht="14.25">
      <c r="A1002" s="1" t="s">
        <v>2296</v>
      </c>
      <c r="B1002" t="s">
        <v>2297</v>
      </c>
      <c r="C1002" t="s">
        <v>2298</v>
      </c>
      <c r="D1002" t="s">
        <v>1531</v>
      </c>
      <c r="E1002" t="s">
        <v>1532</v>
      </c>
      <c r="F1002" s="2">
        <v>37434</v>
      </c>
      <c r="G1002" s="10">
        <f t="shared" si="15"/>
        <v>2002</v>
      </c>
      <c r="H1002" t="s">
        <v>2299</v>
      </c>
      <c r="I1002" t="s">
        <v>2300</v>
      </c>
      <c r="J1002">
        <v>13.31</v>
      </c>
      <c r="K1002" t="s">
        <v>1457</v>
      </c>
      <c r="L1002">
        <v>33</v>
      </c>
      <c r="M1002" t="s">
        <v>1458</v>
      </c>
      <c r="N1002" t="s">
        <v>2301</v>
      </c>
      <c r="O1002" t="s">
        <v>1195</v>
      </c>
      <c r="P1002" t="s">
        <v>1461</v>
      </c>
      <c r="Q1002" t="s">
        <v>3404</v>
      </c>
      <c r="R1002">
        <v>0.5</v>
      </c>
      <c r="S1002" t="s">
        <v>1503</v>
      </c>
      <c r="AA1002" t="s">
        <v>1465</v>
      </c>
    </row>
    <row r="1003" spans="1:27" ht="14.25">
      <c r="A1003" s="1" t="s">
        <v>2962</v>
      </c>
      <c r="B1003" t="s">
        <v>2963</v>
      </c>
      <c r="C1003" t="s">
        <v>2963</v>
      </c>
      <c r="D1003" t="s">
        <v>1497</v>
      </c>
      <c r="E1003" t="s">
        <v>1498</v>
      </c>
      <c r="F1003" s="2">
        <v>37442</v>
      </c>
      <c r="G1003" s="10">
        <f t="shared" si="15"/>
        <v>2002</v>
      </c>
      <c r="H1003" t="s">
        <v>2964</v>
      </c>
      <c r="I1003" t="s">
        <v>2965</v>
      </c>
      <c r="J1003">
        <v>13.31</v>
      </c>
      <c r="K1003" t="s">
        <v>1457</v>
      </c>
      <c r="L1003">
        <v>40</v>
      </c>
      <c r="M1003" t="s">
        <v>1526</v>
      </c>
      <c r="O1003" t="s">
        <v>1195</v>
      </c>
      <c r="P1003" t="s">
        <v>1461</v>
      </c>
      <c r="Q1003" t="s">
        <v>3405</v>
      </c>
      <c r="R1003">
        <v>0.02</v>
      </c>
      <c r="S1003" t="s">
        <v>1464</v>
      </c>
      <c r="AA1003" t="s">
        <v>1465</v>
      </c>
    </row>
    <row r="1004" spans="1:27" ht="14.25">
      <c r="A1004" s="1" t="s">
        <v>2304</v>
      </c>
      <c r="B1004" t="s">
        <v>2305</v>
      </c>
      <c r="C1004" t="s">
        <v>2306</v>
      </c>
      <c r="D1004" t="s">
        <v>1229</v>
      </c>
      <c r="E1004" t="s">
        <v>1230</v>
      </c>
      <c r="F1004" s="2">
        <v>37449</v>
      </c>
      <c r="G1004" s="10">
        <f t="shared" si="15"/>
        <v>2002</v>
      </c>
      <c r="H1004" t="s">
        <v>2307</v>
      </c>
      <c r="I1004" t="s">
        <v>2308</v>
      </c>
      <c r="J1004">
        <v>13.31</v>
      </c>
      <c r="K1004" t="s">
        <v>1457</v>
      </c>
      <c r="L1004">
        <v>40</v>
      </c>
      <c r="M1004" t="s">
        <v>1458</v>
      </c>
      <c r="O1004" t="s">
        <v>1195</v>
      </c>
      <c r="P1004" t="s">
        <v>1461</v>
      </c>
      <c r="Q1004" t="s">
        <v>906</v>
      </c>
      <c r="R1004">
        <v>0.0054</v>
      </c>
      <c r="S1004" t="s">
        <v>1464</v>
      </c>
      <c r="U1004">
        <v>0.2</v>
      </c>
      <c r="V1004" t="s">
        <v>1503</v>
      </c>
      <c r="AA1004" t="s">
        <v>1465</v>
      </c>
    </row>
    <row r="1005" spans="1:27" ht="14.25">
      <c r="A1005" s="1" t="s">
        <v>2309</v>
      </c>
      <c r="B1005" t="s">
        <v>2310</v>
      </c>
      <c r="C1005" t="s">
        <v>2311</v>
      </c>
      <c r="D1005" t="s">
        <v>713</v>
      </c>
      <c r="E1005" t="s">
        <v>714</v>
      </c>
      <c r="F1005" s="2">
        <v>37460</v>
      </c>
      <c r="G1005" s="10">
        <f t="shared" si="15"/>
        <v>2002</v>
      </c>
      <c r="H1005" t="s">
        <v>2312</v>
      </c>
      <c r="I1005" t="s">
        <v>2313</v>
      </c>
      <c r="J1005">
        <v>13.31</v>
      </c>
      <c r="K1005" t="s">
        <v>2314</v>
      </c>
      <c r="L1005">
        <v>48.69</v>
      </c>
      <c r="M1005" t="s">
        <v>2315</v>
      </c>
      <c r="O1005" t="s">
        <v>1195</v>
      </c>
      <c r="P1005" t="s">
        <v>1479</v>
      </c>
      <c r="Q1005" t="s">
        <v>2316</v>
      </c>
      <c r="R1005">
        <v>0.005</v>
      </c>
      <c r="S1005" t="s">
        <v>1464</v>
      </c>
      <c r="AA1005" t="s">
        <v>1465</v>
      </c>
    </row>
    <row r="1006" spans="1:27" ht="14.25">
      <c r="A1006" s="1" t="s">
        <v>1318</v>
      </c>
      <c r="B1006" t="s">
        <v>1319</v>
      </c>
      <c r="C1006" t="s">
        <v>1319</v>
      </c>
      <c r="D1006" t="s">
        <v>808</v>
      </c>
      <c r="E1006" t="s">
        <v>1320</v>
      </c>
      <c r="F1006" s="2">
        <v>37491</v>
      </c>
      <c r="G1006" s="10">
        <f t="shared" si="15"/>
        <v>2002</v>
      </c>
      <c r="H1006" t="s">
        <v>1321</v>
      </c>
      <c r="I1006" t="s">
        <v>1204</v>
      </c>
      <c r="J1006">
        <v>13.31</v>
      </c>
      <c r="K1006" t="s">
        <v>1457</v>
      </c>
      <c r="L1006">
        <v>33</v>
      </c>
      <c r="M1006" t="s">
        <v>1458</v>
      </c>
      <c r="O1006" t="s">
        <v>1195</v>
      </c>
      <c r="P1006" t="s">
        <v>1461</v>
      </c>
      <c r="Q1006" t="s">
        <v>1134</v>
      </c>
      <c r="R1006">
        <v>0.018</v>
      </c>
      <c r="S1006" t="s">
        <v>1464</v>
      </c>
      <c r="AA1006" t="s">
        <v>1465</v>
      </c>
    </row>
    <row r="1007" spans="1:27" ht="14.25">
      <c r="A1007" s="1" t="s">
        <v>2317</v>
      </c>
      <c r="B1007" t="s">
        <v>2318</v>
      </c>
      <c r="C1007" t="s">
        <v>2319</v>
      </c>
      <c r="D1007" t="s">
        <v>1453</v>
      </c>
      <c r="E1007" t="s">
        <v>1454</v>
      </c>
      <c r="F1007" s="2">
        <v>37505</v>
      </c>
      <c r="G1007" s="10">
        <f t="shared" si="15"/>
        <v>2002</v>
      </c>
      <c r="H1007" t="s">
        <v>2320</v>
      </c>
      <c r="I1007" t="s">
        <v>1204</v>
      </c>
      <c r="J1007">
        <v>13.31</v>
      </c>
      <c r="K1007" t="s">
        <v>1457</v>
      </c>
      <c r="L1007">
        <v>80</v>
      </c>
      <c r="M1007" t="s">
        <v>1458</v>
      </c>
      <c r="N1007" t="s">
        <v>2321</v>
      </c>
      <c r="O1007" t="s">
        <v>1195</v>
      </c>
      <c r="P1007" t="s">
        <v>1461</v>
      </c>
      <c r="Q1007" t="s">
        <v>2322</v>
      </c>
      <c r="R1007">
        <v>0.42</v>
      </c>
      <c r="S1007" t="s">
        <v>1503</v>
      </c>
      <c r="U1007">
        <v>0.63</v>
      </c>
      <c r="V1007" t="s">
        <v>1463</v>
      </c>
      <c r="AA1007" t="s">
        <v>3406</v>
      </c>
    </row>
    <row r="1008" spans="1:27" ht="14.25">
      <c r="A1008" s="1" t="s">
        <v>2323</v>
      </c>
      <c r="B1008" t="s">
        <v>2324</v>
      </c>
      <c r="C1008" t="s">
        <v>2121</v>
      </c>
      <c r="D1008" t="s">
        <v>909</v>
      </c>
      <c r="E1008" t="s">
        <v>591</v>
      </c>
      <c r="F1008" s="2">
        <v>37523</v>
      </c>
      <c r="G1008" s="10">
        <f t="shared" si="15"/>
        <v>2002</v>
      </c>
      <c r="H1008" t="s">
        <v>2325</v>
      </c>
      <c r="I1008" t="s">
        <v>888</v>
      </c>
      <c r="J1008">
        <v>13.31</v>
      </c>
      <c r="K1008" t="s">
        <v>1457</v>
      </c>
      <c r="L1008">
        <v>99</v>
      </c>
      <c r="M1008" t="s">
        <v>1458</v>
      </c>
      <c r="O1008" t="s">
        <v>1195</v>
      </c>
      <c r="P1008" t="s">
        <v>1468</v>
      </c>
      <c r="R1008">
        <v>0.545</v>
      </c>
      <c r="S1008" t="s">
        <v>1503</v>
      </c>
      <c r="U1008">
        <v>0.0055</v>
      </c>
      <c r="V1008" t="s">
        <v>1464</v>
      </c>
      <c r="X1008">
        <v>0.0055</v>
      </c>
      <c r="Y1008" t="s">
        <v>1464</v>
      </c>
      <c r="AA1008" t="s">
        <v>2326</v>
      </c>
    </row>
    <row r="1009" spans="1:27" ht="14.25">
      <c r="A1009" s="1" t="s">
        <v>2336</v>
      </c>
      <c r="B1009" t="s">
        <v>2337</v>
      </c>
      <c r="C1009" t="s">
        <v>2338</v>
      </c>
      <c r="D1009" t="s">
        <v>769</v>
      </c>
      <c r="E1009" t="s">
        <v>770</v>
      </c>
      <c r="F1009" s="2">
        <v>37547</v>
      </c>
      <c r="G1009" s="10">
        <f t="shared" si="15"/>
        <v>2002</v>
      </c>
      <c r="I1009" t="s">
        <v>2339</v>
      </c>
      <c r="J1009">
        <v>13.31</v>
      </c>
      <c r="K1009" t="s">
        <v>1457</v>
      </c>
      <c r="L1009">
        <v>34.4</v>
      </c>
      <c r="M1009" t="s">
        <v>1458</v>
      </c>
      <c r="N1009" t="s">
        <v>2340</v>
      </c>
      <c r="O1009" t="s">
        <v>1195</v>
      </c>
      <c r="P1009" t="s">
        <v>1461</v>
      </c>
      <c r="Q1009" t="s">
        <v>3407</v>
      </c>
      <c r="T1009" t="s">
        <v>3295</v>
      </c>
      <c r="AA1009" t="s">
        <v>3408</v>
      </c>
    </row>
    <row r="1010" spans="1:27" ht="14.25">
      <c r="A1010" s="1" t="s">
        <v>2342</v>
      </c>
      <c r="B1010" t="s">
        <v>2343</v>
      </c>
      <c r="C1010" t="s">
        <v>2344</v>
      </c>
      <c r="D1010" t="s">
        <v>871</v>
      </c>
      <c r="E1010" t="s">
        <v>872</v>
      </c>
      <c r="F1010" s="2">
        <v>37551</v>
      </c>
      <c r="G1010" s="10">
        <f t="shared" si="15"/>
        <v>2002</v>
      </c>
      <c r="H1010" t="s">
        <v>2345</v>
      </c>
      <c r="I1010" t="s">
        <v>2346</v>
      </c>
      <c r="J1010">
        <v>13.31</v>
      </c>
      <c r="K1010" t="s">
        <v>1457</v>
      </c>
      <c r="L1010">
        <v>4.62</v>
      </c>
      <c r="M1010" t="s">
        <v>1458</v>
      </c>
      <c r="N1010" t="s">
        <v>2347</v>
      </c>
      <c r="O1010" t="s">
        <v>1195</v>
      </c>
      <c r="P1010" t="s">
        <v>1468</v>
      </c>
      <c r="Q1010" t="s">
        <v>1134</v>
      </c>
      <c r="R1010">
        <v>0.22</v>
      </c>
      <c r="S1010" t="s">
        <v>1503</v>
      </c>
      <c r="U1010">
        <v>0.05</v>
      </c>
      <c r="V1010" t="s">
        <v>1464</v>
      </c>
      <c r="X1010">
        <v>50</v>
      </c>
      <c r="Y1010" t="s">
        <v>2821</v>
      </c>
      <c r="AA1010" t="s">
        <v>1465</v>
      </c>
    </row>
    <row r="1011" spans="1:27" ht="14.25">
      <c r="A1011" s="1" t="s">
        <v>2348</v>
      </c>
      <c r="B1011" t="s">
        <v>2349</v>
      </c>
      <c r="C1011" t="s">
        <v>2350</v>
      </c>
      <c r="D1011" t="s">
        <v>819</v>
      </c>
      <c r="E1011" t="s">
        <v>2351</v>
      </c>
      <c r="F1011" s="2">
        <v>37552</v>
      </c>
      <c r="G1011" s="10">
        <f t="shared" si="15"/>
        <v>2002</v>
      </c>
      <c r="H1011" t="s">
        <v>2063</v>
      </c>
      <c r="I1011" t="s">
        <v>1725</v>
      </c>
      <c r="J1011">
        <v>13.31</v>
      </c>
      <c r="K1011" t="s">
        <v>1457</v>
      </c>
      <c r="L1011">
        <v>31.4</v>
      </c>
      <c r="M1011" t="s">
        <v>1458</v>
      </c>
      <c r="N1011" t="s">
        <v>2352</v>
      </c>
      <c r="O1011" t="s">
        <v>1195</v>
      </c>
      <c r="P1011" t="s">
        <v>1461</v>
      </c>
      <c r="Q1011" t="s">
        <v>1134</v>
      </c>
      <c r="R1011">
        <v>0.0127</v>
      </c>
      <c r="S1011" t="s">
        <v>1464</v>
      </c>
      <c r="AA1011" t="s">
        <v>1465</v>
      </c>
    </row>
    <row r="1012" spans="1:27" ht="14.25">
      <c r="A1012" s="1" t="s">
        <v>1450</v>
      </c>
      <c r="B1012" t="s">
        <v>1451</v>
      </c>
      <c r="C1012" t="s">
        <v>1452</v>
      </c>
      <c r="D1012" t="s">
        <v>1453</v>
      </c>
      <c r="E1012" t="s">
        <v>1454</v>
      </c>
      <c r="F1012" s="2">
        <v>37578</v>
      </c>
      <c r="G1012" s="10">
        <f t="shared" si="15"/>
        <v>2002</v>
      </c>
      <c r="H1012" t="s">
        <v>1455</v>
      </c>
      <c r="I1012" t="s">
        <v>1725</v>
      </c>
      <c r="J1012">
        <v>13.31</v>
      </c>
      <c r="K1012" t="s">
        <v>1457</v>
      </c>
      <c r="L1012">
        <v>99</v>
      </c>
      <c r="M1012" t="s">
        <v>1458</v>
      </c>
      <c r="N1012" t="s">
        <v>2353</v>
      </c>
      <c r="O1012" t="s">
        <v>1195</v>
      </c>
      <c r="P1012" t="s">
        <v>1461</v>
      </c>
      <c r="Q1012" t="s">
        <v>2322</v>
      </c>
      <c r="R1012">
        <v>0.4</v>
      </c>
      <c r="S1012" t="s">
        <v>1503</v>
      </c>
      <c r="T1012" t="s">
        <v>2354</v>
      </c>
      <c r="U1012">
        <v>2</v>
      </c>
      <c r="V1012" t="s">
        <v>1463</v>
      </c>
      <c r="W1012" t="s">
        <v>2355</v>
      </c>
      <c r="X1012">
        <v>0.004</v>
      </c>
      <c r="Y1012" t="s">
        <v>1464</v>
      </c>
      <c r="Z1012" t="s">
        <v>2354</v>
      </c>
      <c r="AA1012" t="s">
        <v>1465</v>
      </c>
    </row>
    <row r="1013" spans="1:27" ht="14.25">
      <c r="A1013" s="1" t="s">
        <v>2363</v>
      </c>
      <c r="B1013" t="s">
        <v>2364</v>
      </c>
      <c r="C1013" t="s">
        <v>2364</v>
      </c>
      <c r="D1013" t="s">
        <v>1497</v>
      </c>
      <c r="E1013" t="s">
        <v>1498</v>
      </c>
      <c r="F1013" s="2">
        <v>37582</v>
      </c>
      <c r="G1013" s="10">
        <f t="shared" si="15"/>
        <v>2002</v>
      </c>
      <c r="H1013" t="s">
        <v>2365</v>
      </c>
      <c r="I1013" t="s">
        <v>2360</v>
      </c>
      <c r="J1013">
        <v>13.31</v>
      </c>
      <c r="K1013" t="s">
        <v>1457</v>
      </c>
      <c r="L1013">
        <v>6</v>
      </c>
      <c r="M1013" t="s">
        <v>1458</v>
      </c>
      <c r="N1013" t="s">
        <v>2366</v>
      </c>
      <c r="O1013" t="s">
        <v>1195</v>
      </c>
      <c r="P1013" t="s">
        <v>1468</v>
      </c>
      <c r="R1013">
        <v>0.01</v>
      </c>
      <c r="S1013" t="s">
        <v>1503</v>
      </c>
      <c r="T1013" t="s">
        <v>1564</v>
      </c>
      <c r="U1013">
        <v>0.05</v>
      </c>
      <c r="V1013" t="s">
        <v>1463</v>
      </c>
      <c r="W1013" t="s">
        <v>1564</v>
      </c>
      <c r="AA1013" t="s">
        <v>2367</v>
      </c>
    </row>
    <row r="1014" spans="1:27" ht="14.25">
      <c r="A1014" s="1" t="s">
        <v>2380</v>
      </c>
      <c r="B1014" t="s">
        <v>2381</v>
      </c>
      <c r="C1014" t="s">
        <v>2381</v>
      </c>
      <c r="D1014" t="s">
        <v>1497</v>
      </c>
      <c r="E1014" t="s">
        <v>1498</v>
      </c>
      <c r="F1014" s="2">
        <v>37609</v>
      </c>
      <c r="G1014" s="10">
        <f t="shared" si="15"/>
        <v>2002</v>
      </c>
      <c r="H1014" t="s">
        <v>2382</v>
      </c>
      <c r="I1014" t="s">
        <v>2383</v>
      </c>
      <c r="J1014">
        <v>13.31</v>
      </c>
      <c r="K1014" t="s">
        <v>1457</v>
      </c>
      <c r="L1014">
        <v>31</v>
      </c>
      <c r="M1014" t="s">
        <v>1458</v>
      </c>
      <c r="O1014" t="s">
        <v>1195</v>
      </c>
      <c r="P1014" t="s">
        <v>1468</v>
      </c>
      <c r="Q1014" t="s">
        <v>1502</v>
      </c>
      <c r="R1014">
        <v>0.17</v>
      </c>
      <c r="S1014" t="s">
        <v>1503</v>
      </c>
      <c r="U1014">
        <v>0.74</v>
      </c>
      <c r="V1014" t="s">
        <v>1463</v>
      </c>
      <c r="AA1014" t="s">
        <v>1465</v>
      </c>
    </row>
    <row r="1015" spans="1:27" ht="14.25">
      <c r="A1015" s="1" t="s">
        <v>2380</v>
      </c>
      <c r="B1015" t="s">
        <v>2381</v>
      </c>
      <c r="C1015" t="s">
        <v>2381</v>
      </c>
      <c r="D1015" t="s">
        <v>1497</v>
      </c>
      <c r="E1015" t="s">
        <v>1498</v>
      </c>
      <c r="F1015" s="2">
        <v>37609</v>
      </c>
      <c r="G1015" s="10">
        <f t="shared" si="15"/>
        <v>2002</v>
      </c>
      <c r="H1015" t="s">
        <v>2382</v>
      </c>
      <c r="I1015" t="s">
        <v>2384</v>
      </c>
      <c r="J1015">
        <v>13.31</v>
      </c>
      <c r="K1015" t="s">
        <v>1457</v>
      </c>
      <c r="L1015">
        <v>31</v>
      </c>
      <c r="M1015" t="s">
        <v>1458</v>
      </c>
      <c r="O1015" t="s">
        <v>1195</v>
      </c>
      <c r="P1015" t="s">
        <v>1468</v>
      </c>
      <c r="Q1015" t="s">
        <v>1502</v>
      </c>
      <c r="R1015">
        <v>0.17</v>
      </c>
      <c r="S1015" t="s">
        <v>1503</v>
      </c>
      <c r="U1015">
        <v>0.74</v>
      </c>
      <c r="V1015" t="s">
        <v>1463</v>
      </c>
      <c r="AA1015" t="s">
        <v>1465</v>
      </c>
    </row>
    <row r="1016" spans="1:27" ht="14.25">
      <c r="A1016" s="1" t="s">
        <v>2380</v>
      </c>
      <c r="B1016" t="s">
        <v>2381</v>
      </c>
      <c r="C1016" t="s">
        <v>2381</v>
      </c>
      <c r="D1016" t="s">
        <v>1497</v>
      </c>
      <c r="E1016" t="s">
        <v>1498</v>
      </c>
      <c r="F1016" s="2">
        <v>37609</v>
      </c>
      <c r="G1016" s="10">
        <f t="shared" si="15"/>
        <v>2002</v>
      </c>
      <c r="H1016" t="s">
        <v>2382</v>
      </c>
      <c r="I1016" t="s">
        <v>2385</v>
      </c>
      <c r="J1016">
        <v>13.31</v>
      </c>
      <c r="K1016" t="s">
        <v>1457</v>
      </c>
      <c r="L1016">
        <v>15.8</v>
      </c>
      <c r="M1016" t="s">
        <v>1458</v>
      </c>
      <c r="O1016" t="s">
        <v>1195</v>
      </c>
      <c r="P1016" t="s">
        <v>1468</v>
      </c>
      <c r="Q1016" t="s">
        <v>1253</v>
      </c>
      <c r="R1016">
        <v>0.09</v>
      </c>
      <c r="S1016" t="s">
        <v>1503</v>
      </c>
      <c r="T1016" t="s">
        <v>1564</v>
      </c>
      <c r="U1016">
        <v>0.38</v>
      </c>
      <c r="V1016" t="s">
        <v>1463</v>
      </c>
      <c r="W1016" t="s">
        <v>1564</v>
      </c>
      <c r="AA1016" t="s">
        <v>1465</v>
      </c>
    </row>
    <row r="1017" spans="1:27" ht="14.25">
      <c r="A1017" s="1" t="s">
        <v>2387</v>
      </c>
      <c r="B1017" t="s">
        <v>2388</v>
      </c>
      <c r="C1017" t="s">
        <v>2389</v>
      </c>
      <c r="D1017" t="s">
        <v>713</v>
      </c>
      <c r="E1017" t="s">
        <v>714</v>
      </c>
      <c r="F1017" s="2">
        <v>37610</v>
      </c>
      <c r="G1017" s="10">
        <f t="shared" si="15"/>
        <v>2002</v>
      </c>
      <c r="H1017" t="s">
        <v>2390</v>
      </c>
      <c r="I1017" t="s">
        <v>2391</v>
      </c>
      <c r="J1017">
        <v>13.31</v>
      </c>
      <c r="K1017" t="s">
        <v>1457</v>
      </c>
      <c r="L1017">
        <v>16.4</v>
      </c>
      <c r="M1017" t="s">
        <v>1458</v>
      </c>
      <c r="N1017" t="s">
        <v>2392</v>
      </c>
      <c r="O1017" t="s">
        <v>1195</v>
      </c>
      <c r="P1017" t="s">
        <v>1468</v>
      </c>
      <c r="R1017">
        <v>0.0054</v>
      </c>
      <c r="S1017" t="s">
        <v>1464</v>
      </c>
      <c r="X1017">
        <v>0.0054</v>
      </c>
      <c r="Y1017" t="s">
        <v>1464</v>
      </c>
      <c r="AA1017" t="s">
        <v>1465</v>
      </c>
    </row>
    <row r="1018" spans="1:27" ht="14.25">
      <c r="A1018" s="1" t="s">
        <v>2387</v>
      </c>
      <c r="B1018" t="s">
        <v>2388</v>
      </c>
      <c r="C1018" t="s">
        <v>2389</v>
      </c>
      <c r="D1018" t="s">
        <v>713</v>
      </c>
      <c r="E1018" t="s">
        <v>714</v>
      </c>
      <c r="F1018" s="2">
        <v>37610</v>
      </c>
      <c r="G1018" s="10">
        <f t="shared" si="15"/>
        <v>2002</v>
      </c>
      <c r="H1018" t="s">
        <v>2390</v>
      </c>
      <c r="I1018" t="s">
        <v>1204</v>
      </c>
      <c r="J1018">
        <v>13.31</v>
      </c>
      <c r="K1018" t="s">
        <v>1457</v>
      </c>
      <c r="L1018">
        <v>68</v>
      </c>
      <c r="M1018" t="s">
        <v>1458</v>
      </c>
      <c r="N1018" t="s">
        <v>2393</v>
      </c>
      <c r="O1018" t="s">
        <v>1195</v>
      </c>
      <c r="P1018" t="s">
        <v>582</v>
      </c>
      <c r="Q1018" t="s">
        <v>2394</v>
      </c>
      <c r="R1018">
        <v>0.0054</v>
      </c>
      <c r="S1018" t="s">
        <v>1464</v>
      </c>
      <c r="AA1018" t="s">
        <v>3409</v>
      </c>
    </row>
    <row r="1019" spans="1:27" ht="14.25">
      <c r="A1019" s="1" t="s">
        <v>2395</v>
      </c>
      <c r="B1019" t="s">
        <v>2396</v>
      </c>
      <c r="C1019" t="s">
        <v>2397</v>
      </c>
      <c r="D1019" t="s">
        <v>1497</v>
      </c>
      <c r="E1019" t="s">
        <v>1498</v>
      </c>
      <c r="F1019" s="2">
        <v>37621</v>
      </c>
      <c r="G1019" s="10">
        <f t="shared" si="15"/>
        <v>2002</v>
      </c>
      <c r="I1019" t="s">
        <v>2398</v>
      </c>
      <c r="J1019">
        <v>13.31</v>
      </c>
      <c r="K1019" t="s">
        <v>1457</v>
      </c>
      <c r="L1019">
        <v>13.4</v>
      </c>
      <c r="M1019" t="s">
        <v>3469</v>
      </c>
      <c r="O1019" t="s">
        <v>1195</v>
      </c>
      <c r="P1019" t="s">
        <v>1468</v>
      </c>
      <c r="R1019">
        <v>0.08</v>
      </c>
      <c r="S1019" t="s">
        <v>1503</v>
      </c>
      <c r="U1019">
        <v>0.35</v>
      </c>
      <c r="V1019" t="s">
        <v>1463</v>
      </c>
      <c r="AA1019" t="s">
        <v>1465</v>
      </c>
    </row>
    <row r="1020" spans="1:27" ht="14.25">
      <c r="A1020" s="1" t="s">
        <v>2411</v>
      </c>
      <c r="B1020" t="s">
        <v>2412</v>
      </c>
      <c r="C1020" t="s">
        <v>2413</v>
      </c>
      <c r="D1020" t="s">
        <v>909</v>
      </c>
      <c r="E1020" t="s">
        <v>591</v>
      </c>
      <c r="F1020" s="2">
        <v>37635</v>
      </c>
      <c r="G1020" s="10">
        <f t="shared" si="15"/>
        <v>2003</v>
      </c>
      <c r="H1020" t="s">
        <v>2414</v>
      </c>
      <c r="I1020" t="s">
        <v>2415</v>
      </c>
      <c r="J1020">
        <v>13.31</v>
      </c>
      <c r="K1020" t="s">
        <v>1457</v>
      </c>
      <c r="L1020">
        <v>1700</v>
      </c>
      <c r="M1020" t="s">
        <v>2416</v>
      </c>
      <c r="N1020" t="s">
        <v>2417</v>
      </c>
      <c r="O1020" t="s">
        <v>1195</v>
      </c>
      <c r="P1020" t="s">
        <v>1468</v>
      </c>
      <c r="R1020">
        <v>4.68</v>
      </c>
      <c r="S1020" t="s">
        <v>1463</v>
      </c>
      <c r="AA1020" t="s">
        <v>1465</v>
      </c>
    </row>
    <row r="1021" spans="1:27" ht="14.25">
      <c r="A1021" s="1" t="s">
        <v>2418</v>
      </c>
      <c r="B1021" t="s">
        <v>1859</v>
      </c>
      <c r="C1021" t="s">
        <v>2419</v>
      </c>
      <c r="D1021" t="s">
        <v>1497</v>
      </c>
      <c r="E1021" t="s">
        <v>1498</v>
      </c>
      <c r="F1021" s="2">
        <v>37652</v>
      </c>
      <c r="G1021" s="10">
        <f t="shared" si="15"/>
        <v>2003</v>
      </c>
      <c r="H1021" t="s">
        <v>2420</v>
      </c>
      <c r="I1021" t="s">
        <v>2421</v>
      </c>
      <c r="J1021">
        <v>13.31</v>
      </c>
      <c r="K1021" t="s">
        <v>1717</v>
      </c>
      <c r="L1021">
        <v>12</v>
      </c>
      <c r="M1021" t="s">
        <v>1458</v>
      </c>
      <c r="O1021" t="s">
        <v>1195</v>
      </c>
      <c r="P1021" t="s">
        <v>1468</v>
      </c>
      <c r="Q1021" t="s">
        <v>1502</v>
      </c>
      <c r="R1021">
        <v>0.08</v>
      </c>
      <c r="S1021" t="s">
        <v>1503</v>
      </c>
      <c r="U1021">
        <v>0.28</v>
      </c>
      <c r="V1021" t="s">
        <v>1463</v>
      </c>
      <c r="AA1021" t="s">
        <v>1465</v>
      </c>
    </row>
    <row r="1022" spans="1:27" ht="14.25">
      <c r="A1022" s="1" t="s">
        <v>2418</v>
      </c>
      <c r="B1022" t="s">
        <v>1859</v>
      </c>
      <c r="C1022" t="s">
        <v>2419</v>
      </c>
      <c r="D1022" t="s">
        <v>1497</v>
      </c>
      <c r="E1022" t="s">
        <v>1498</v>
      </c>
      <c r="F1022" s="2">
        <v>37652</v>
      </c>
      <c r="G1022" s="10">
        <f t="shared" si="15"/>
        <v>2003</v>
      </c>
      <c r="H1022" t="s">
        <v>2420</v>
      </c>
      <c r="I1022" t="s">
        <v>2423</v>
      </c>
      <c r="J1022">
        <v>13.31</v>
      </c>
      <c r="K1022" t="s">
        <v>1717</v>
      </c>
      <c r="L1022">
        <v>2.5</v>
      </c>
      <c r="M1022" t="s">
        <v>1458</v>
      </c>
      <c r="O1022" t="s">
        <v>1195</v>
      </c>
      <c r="P1022" t="s">
        <v>1468</v>
      </c>
      <c r="Q1022" t="s">
        <v>1502</v>
      </c>
      <c r="R1022">
        <v>0.02</v>
      </c>
      <c r="S1022" t="s">
        <v>1503</v>
      </c>
      <c r="U1022">
        <v>0.06</v>
      </c>
      <c r="V1022" t="s">
        <v>1463</v>
      </c>
      <c r="AA1022" t="s">
        <v>1465</v>
      </c>
    </row>
    <row r="1023" spans="1:27" ht="14.25">
      <c r="A1023" s="1" t="s">
        <v>2418</v>
      </c>
      <c r="B1023" t="s">
        <v>1859</v>
      </c>
      <c r="C1023" t="s">
        <v>2419</v>
      </c>
      <c r="D1023" t="s">
        <v>1497</v>
      </c>
      <c r="E1023" t="s">
        <v>1498</v>
      </c>
      <c r="F1023" s="2">
        <v>37652</v>
      </c>
      <c r="G1023" s="10">
        <f t="shared" si="15"/>
        <v>2003</v>
      </c>
      <c r="H1023" t="s">
        <v>2420</v>
      </c>
      <c r="I1023" t="s">
        <v>2424</v>
      </c>
      <c r="J1023">
        <v>13.31</v>
      </c>
      <c r="K1023" t="s">
        <v>1717</v>
      </c>
      <c r="L1023">
        <v>32.5</v>
      </c>
      <c r="M1023" t="s">
        <v>1458</v>
      </c>
      <c r="O1023" t="s">
        <v>1195</v>
      </c>
      <c r="P1023" t="s">
        <v>1468</v>
      </c>
      <c r="Q1023" t="s">
        <v>1502</v>
      </c>
      <c r="R1023">
        <v>0.21</v>
      </c>
      <c r="S1023" t="s">
        <v>1503</v>
      </c>
      <c r="U1023">
        <v>0.77</v>
      </c>
      <c r="V1023" t="s">
        <v>1463</v>
      </c>
      <c r="AA1023" t="s">
        <v>1465</v>
      </c>
    </row>
    <row r="1024" spans="1:27" ht="14.25">
      <c r="A1024" s="1" t="s">
        <v>2418</v>
      </c>
      <c r="B1024" t="s">
        <v>1859</v>
      </c>
      <c r="C1024" t="s">
        <v>2419</v>
      </c>
      <c r="D1024" t="s">
        <v>1497</v>
      </c>
      <c r="E1024" t="s">
        <v>1498</v>
      </c>
      <c r="F1024" s="2">
        <v>37652</v>
      </c>
      <c r="G1024" s="10">
        <f t="shared" si="15"/>
        <v>2003</v>
      </c>
      <c r="H1024" t="s">
        <v>2420</v>
      </c>
      <c r="I1024" t="s">
        <v>2425</v>
      </c>
      <c r="J1024">
        <v>13.31</v>
      </c>
      <c r="K1024" t="s">
        <v>1717</v>
      </c>
      <c r="L1024">
        <v>3</v>
      </c>
      <c r="M1024" t="s">
        <v>1458</v>
      </c>
      <c r="O1024" t="s">
        <v>1195</v>
      </c>
      <c r="P1024" t="s">
        <v>1468</v>
      </c>
      <c r="Q1024" t="s">
        <v>1502</v>
      </c>
      <c r="R1024">
        <v>0.02</v>
      </c>
      <c r="S1024" t="s">
        <v>1503</v>
      </c>
      <c r="U1024">
        <v>0.07</v>
      </c>
      <c r="V1024" t="s">
        <v>1463</v>
      </c>
      <c r="AA1024" t="s">
        <v>1465</v>
      </c>
    </row>
    <row r="1025" spans="1:27" ht="14.25">
      <c r="A1025" s="1" t="s">
        <v>3410</v>
      </c>
      <c r="B1025" t="s">
        <v>3411</v>
      </c>
      <c r="C1025" t="s">
        <v>2268</v>
      </c>
      <c r="D1025" t="s">
        <v>1510</v>
      </c>
      <c r="E1025" t="s">
        <v>1511</v>
      </c>
      <c r="F1025" s="2">
        <v>37701</v>
      </c>
      <c r="G1025" s="10">
        <f t="shared" si="15"/>
        <v>2003</v>
      </c>
      <c r="H1025" t="s">
        <v>3412</v>
      </c>
      <c r="I1025" t="s">
        <v>3413</v>
      </c>
      <c r="J1025">
        <v>13.31</v>
      </c>
      <c r="K1025" t="s">
        <v>1457</v>
      </c>
      <c r="L1025">
        <v>7.7</v>
      </c>
      <c r="M1025" t="s">
        <v>1458</v>
      </c>
      <c r="O1025" t="s">
        <v>1195</v>
      </c>
      <c r="P1025" t="s">
        <v>1461</v>
      </c>
      <c r="Q1025" t="s">
        <v>3453</v>
      </c>
      <c r="R1025">
        <v>0.04</v>
      </c>
      <c r="S1025" t="s">
        <v>1503</v>
      </c>
      <c r="T1025" t="s">
        <v>1517</v>
      </c>
      <c r="U1025">
        <v>0.18</v>
      </c>
      <c r="V1025" t="s">
        <v>1463</v>
      </c>
      <c r="W1025" t="s">
        <v>1519</v>
      </c>
      <c r="X1025">
        <v>0.005</v>
      </c>
      <c r="Y1025" t="s">
        <v>1464</v>
      </c>
      <c r="Z1025" t="s">
        <v>685</v>
      </c>
      <c r="AA1025" t="s">
        <v>1465</v>
      </c>
    </row>
    <row r="1026" spans="1:27" ht="14.25">
      <c r="A1026" s="1" t="s">
        <v>2436</v>
      </c>
      <c r="B1026" t="s">
        <v>2437</v>
      </c>
      <c r="C1026" t="s">
        <v>3457</v>
      </c>
      <c r="D1026" t="s">
        <v>989</v>
      </c>
      <c r="E1026" t="s">
        <v>990</v>
      </c>
      <c r="F1026" s="2">
        <v>37701</v>
      </c>
      <c r="G1026" s="10">
        <f t="shared" si="15"/>
        <v>2003</v>
      </c>
      <c r="H1026" t="s">
        <v>2438</v>
      </c>
      <c r="I1026" t="s">
        <v>1725</v>
      </c>
      <c r="J1026">
        <v>13.31</v>
      </c>
      <c r="K1026" t="s">
        <v>1457</v>
      </c>
      <c r="L1026">
        <v>33</v>
      </c>
      <c r="M1026" t="s">
        <v>1458</v>
      </c>
      <c r="O1026" t="s">
        <v>1195</v>
      </c>
      <c r="P1026" t="s">
        <v>1461</v>
      </c>
      <c r="Q1026" t="s">
        <v>3470</v>
      </c>
      <c r="R1026">
        <v>0.016</v>
      </c>
      <c r="S1026" t="s">
        <v>1464</v>
      </c>
      <c r="AA1026" t="s">
        <v>1465</v>
      </c>
    </row>
    <row r="1027" spans="1:27" ht="14.25">
      <c r="A1027" s="1" t="s">
        <v>2439</v>
      </c>
      <c r="B1027" t="s">
        <v>2440</v>
      </c>
      <c r="C1027" t="s">
        <v>2441</v>
      </c>
      <c r="D1027" t="s">
        <v>819</v>
      </c>
      <c r="E1027" t="s">
        <v>2351</v>
      </c>
      <c r="F1027" s="2">
        <v>37704</v>
      </c>
      <c r="G1027" s="10">
        <f aca="true" t="shared" si="16" ref="G1027:G1074">YEAR(F1027)</f>
        <v>2003</v>
      </c>
      <c r="H1027" t="s">
        <v>2063</v>
      </c>
      <c r="I1027" t="s">
        <v>1204</v>
      </c>
      <c r="J1027">
        <v>13.31</v>
      </c>
      <c r="K1027" t="s">
        <v>1457</v>
      </c>
      <c r="L1027">
        <v>83</v>
      </c>
      <c r="M1027" t="s">
        <v>1458</v>
      </c>
      <c r="N1027" t="s">
        <v>2442</v>
      </c>
      <c r="O1027" t="s">
        <v>1195</v>
      </c>
      <c r="P1027" t="s">
        <v>1468</v>
      </c>
      <c r="R1027">
        <v>0.004</v>
      </c>
      <c r="S1027" t="s">
        <v>1464</v>
      </c>
      <c r="T1027" t="s">
        <v>3414</v>
      </c>
      <c r="AA1027" t="s">
        <v>1465</v>
      </c>
    </row>
    <row r="1028" spans="1:27" ht="14.25">
      <c r="A1028" s="1" t="s">
        <v>915</v>
      </c>
      <c r="B1028" t="s">
        <v>916</v>
      </c>
      <c r="C1028" t="s">
        <v>917</v>
      </c>
      <c r="D1028" t="s">
        <v>1453</v>
      </c>
      <c r="E1028" t="s">
        <v>1454</v>
      </c>
      <c r="F1028" s="2">
        <v>37704</v>
      </c>
      <c r="G1028" s="10">
        <f t="shared" si="16"/>
        <v>2003</v>
      </c>
      <c r="I1028" t="s">
        <v>1834</v>
      </c>
      <c r="J1028">
        <v>13.31</v>
      </c>
      <c r="K1028" t="s">
        <v>1457</v>
      </c>
      <c r="L1028">
        <v>43.2</v>
      </c>
      <c r="M1028" t="s">
        <v>1458</v>
      </c>
      <c r="N1028" t="s">
        <v>2443</v>
      </c>
      <c r="O1028" t="s">
        <v>1195</v>
      </c>
      <c r="P1028" t="s">
        <v>1461</v>
      </c>
      <c r="Q1028" t="s">
        <v>2322</v>
      </c>
      <c r="R1028">
        <v>0.23</v>
      </c>
      <c r="S1028" t="s">
        <v>1503</v>
      </c>
      <c r="T1028" t="s">
        <v>922</v>
      </c>
      <c r="AA1028" t="s">
        <v>954</v>
      </c>
    </row>
    <row r="1029" spans="1:27" ht="14.25">
      <c r="A1029" s="1" t="s">
        <v>2445</v>
      </c>
      <c r="B1029" t="s">
        <v>2011</v>
      </c>
      <c r="C1029" t="s">
        <v>2446</v>
      </c>
      <c r="D1029" t="s">
        <v>909</v>
      </c>
      <c r="E1029" t="s">
        <v>591</v>
      </c>
      <c r="F1029" s="2">
        <v>37725</v>
      </c>
      <c r="G1029" s="10">
        <f t="shared" si="16"/>
        <v>2003</v>
      </c>
      <c r="H1029" t="s">
        <v>2447</v>
      </c>
      <c r="I1029" t="s">
        <v>2448</v>
      </c>
      <c r="J1029">
        <v>13.31</v>
      </c>
      <c r="K1029" t="s">
        <v>1457</v>
      </c>
      <c r="L1029">
        <v>25</v>
      </c>
      <c r="M1029" t="s">
        <v>1458</v>
      </c>
      <c r="N1029" t="s">
        <v>2449</v>
      </c>
      <c r="O1029" t="s">
        <v>1195</v>
      </c>
      <c r="P1029" t="s">
        <v>1468</v>
      </c>
      <c r="R1029">
        <v>0.13</v>
      </c>
      <c r="S1029" t="s">
        <v>1503</v>
      </c>
      <c r="T1029" t="s">
        <v>2450</v>
      </c>
      <c r="U1029">
        <v>0.59</v>
      </c>
      <c r="V1029" t="s">
        <v>1463</v>
      </c>
      <c r="W1029" t="s">
        <v>2450</v>
      </c>
      <c r="AA1029" t="s">
        <v>1465</v>
      </c>
    </row>
    <row r="1030" spans="1:27" ht="14.25">
      <c r="A1030" s="1" t="s">
        <v>1676</v>
      </c>
      <c r="B1030" t="s">
        <v>1677</v>
      </c>
      <c r="C1030" t="s">
        <v>1677</v>
      </c>
      <c r="D1030" t="s">
        <v>1229</v>
      </c>
      <c r="E1030" t="s">
        <v>1230</v>
      </c>
      <c r="F1030" s="2">
        <v>37775</v>
      </c>
      <c r="G1030" s="10">
        <f t="shared" si="16"/>
        <v>2003</v>
      </c>
      <c r="H1030" t="s">
        <v>1678</v>
      </c>
      <c r="I1030" t="s">
        <v>1679</v>
      </c>
      <c r="J1030">
        <v>13.3</v>
      </c>
      <c r="K1030" t="s">
        <v>1457</v>
      </c>
      <c r="L1030">
        <v>1.8</v>
      </c>
      <c r="M1030" t="s">
        <v>1458</v>
      </c>
      <c r="O1030" t="s">
        <v>1195</v>
      </c>
      <c r="P1030" t="s">
        <v>1468</v>
      </c>
      <c r="Q1030" t="s">
        <v>1680</v>
      </c>
      <c r="R1030">
        <v>0.5</v>
      </c>
      <c r="S1030" t="s">
        <v>1503</v>
      </c>
      <c r="U1030">
        <v>3</v>
      </c>
      <c r="V1030" t="s">
        <v>1681</v>
      </c>
      <c r="AA1030" t="s">
        <v>1465</v>
      </c>
    </row>
    <row r="1031" spans="1:27" ht="14.25">
      <c r="A1031" s="1" t="s">
        <v>2466</v>
      </c>
      <c r="B1031" t="s">
        <v>2388</v>
      </c>
      <c r="C1031" t="s">
        <v>2467</v>
      </c>
      <c r="D1031" t="s">
        <v>713</v>
      </c>
      <c r="E1031" t="s">
        <v>714</v>
      </c>
      <c r="F1031" s="2">
        <v>37798</v>
      </c>
      <c r="G1031" s="10">
        <f t="shared" si="16"/>
        <v>2003</v>
      </c>
      <c r="H1031" t="s">
        <v>2468</v>
      </c>
      <c r="I1031" t="s">
        <v>2469</v>
      </c>
      <c r="J1031">
        <v>13.31</v>
      </c>
      <c r="K1031" t="s">
        <v>1457</v>
      </c>
      <c r="L1031">
        <v>9</v>
      </c>
      <c r="M1031" t="s">
        <v>1458</v>
      </c>
      <c r="N1031" t="s">
        <v>2470</v>
      </c>
      <c r="O1031" t="s">
        <v>1195</v>
      </c>
      <c r="P1031" t="s">
        <v>1461</v>
      </c>
      <c r="Q1031" t="s">
        <v>906</v>
      </c>
      <c r="R1031">
        <v>0.0054</v>
      </c>
      <c r="S1031" t="s">
        <v>1464</v>
      </c>
      <c r="U1031">
        <v>0.21</v>
      </c>
      <c r="V1031" t="s">
        <v>1463</v>
      </c>
      <c r="X1031">
        <v>0.0054</v>
      </c>
      <c r="Y1031" t="s">
        <v>1464</v>
      </c>
      <c r="AA1031" t="s">
        <v>1465</v>
      </c>
    </row>
    <row r="1032" spans="1:27" ht="14.25">
      <c r="A1032" s="1" t="s">
        <v>2471</v>
      </c>
      <c r="B1032" t="s">
        <v>2472</v>
      </c>
      <c r="C1032" t="s">
        <v>2473</v>
      </c>
      <c r="D1032" t="s">
        <v>1497</v>
      </c>
      <c r="E1032" t="s">
        <v>1498</v>
      </c>
      <c r="F1032" s="2">
        <v>37824</v>
      </c>
      <c r="G1032" s="10">
        <f t="shared" si="16"/>
        <v>2003</v>
      </c>
      <c r="H1032" t="s">
        <v>2474</v>
      </c>
      <c r="I1032" t="s">
        <v>1204</v>
      </c>
      <c r="J1032">
        <v>13.31</v>
      </c>
      <c r="K1032" t="s">
        <v>1457</v>
      </c>
      <c r="L1032">
        <v>36</v>
      </c>
      <c r="M1032" t="s">
        <v>1526</v>
      </c>
      <c r="O1032" t="s">
        <v>1195</v>
      </c>
      <c r="P1032" t="s">
        <v>1468</v>
      </c>
      <c r="R1032">
        <v>0.6</v>
      </c>
      <c r="S1032" t="s">
        <v>1503</v>
      </c>
      <c r="U1032">
        <v>1.8</v>
      </c>
      <c r="V1032" t="s">
        <v>1463</v>
      </c>
      <c r="AA1032" t="s">
        <v>1465</v>
      </c>
    </row>
    <row r="1033" spans="1:27" ht="14.25">
      <c r="A1033" s="1" t="s">
        <v>2475</v>
      </c>
      <c r="B1033" t="s">
        <v>2476</v>
      </c>
      <c r="C1033" t="s">
        <v>2477</v>
      </c>
      <c r="D1033" t="s">
        <v>909</v>
      </c>
      <c r="E1033" t="s">
        <v>591</v>
      </c>
      <c r="F1033" s="2">
        <v>37847</v>
      </c>
      <c r="G1033" s="10">
        <f t="shared" si="16"/>
        <v>2003</v>
      </c>
      <c r="H1033" t="s">
        <v>2478</v>
      </c>
      <c r="I1033" t="s">
        <v>888</v>
      </c>
      <c r="J1033">
        <v>13.31</v>
      </c>
      <c r="K1033" t="s">
        <v>1457</v>
      </c>
      <c r="L1033">
        <v>30.6</v>
      </c>
      <c r="M1033" t="s">
        <v>1458</v>
      </c>
      <c r="N1033" t="s">
        <v>2479</v>
      </c>
      <c r="O1033" t="s">
        <v>1195</v>
      </c>
      <c r="P1033" t="s">
        <v>1468</v>
      </c>
      <c r="R1033">
        <v>0.49</v>
      </c>
      <c r="S1033" t="s">
        <v>1503</v>
      </c>
      <c r="U1033">
        <v>1.1</v>
      </c>
      <c r="V1033" t="s">
        <v>2480</v>
      </c>
      <c r="X1033">
        <v>0.016</v>
      </c>
      <c r="Y1033" t="s">
        <v>1464</v>
      </c>
      <c r="AA1033" t="s">
        <v>1465</v>
      </c>
    </row>
    <row r="1034" spans="1:27" ht="14.25">
      <c r="A1034" s="1" t="s">
        <v>2481</v>
      </c>
      <c r="B1034" t="s">
        <v>2482</v>
      </c>
      <c r="C1034" t="s">
        <v>2483</v>
      </c>
      <c r="D1034" t="s">
        <v>614</v>
      </c>
      <c r="E1034" t="s">
        <v>615</v>
      </c>
      <c r="F1034" s="2">
        <v>37868</v>
      </c>
      <c r="G1034" s="10">
        <f t="shared" si="16"/>
        <v>2003</v>
      </c>
      <c r="H1034" t="s">
        <v>2484</v>
      </c>
      <c r="I1034" t="s">
        <v>2485</v>
      </c>
      <c r="J1034">
        <v>13.31</v>
      </c>
      <c r="K1034" t="s">
        <v>1457</v>
      </c>
      <c r="L1034">
        <v>41</v>
      </c>
      <c r="M1034" t="s">
        <v>1458</v>
      </c>
      <c r="N1034" t="s">
        <v>2486</v>
      </c>
      <c r="O1034" t="s">
        <v>1195</v>
      </c>
      <c r="P1034" t="s">
        <v>1468</v>
      </c>
      <c r="R1034">
        <v>0.01</v>
      </c>
      <c r="S1034" t="s">
        <v>1464</v>
      </c>
      <c r="AA1034" t="s">
        <v>1465</v>
      </c>
    </row>
    <row r="1035" spans="1:27" ht="14.25">
      <c r="A1035" s="1" t="s">
        <v>2481</v>
      </c>
      <c r="B1035" t="s">
        <v>2482</v>
      </c>
      <c r="C1035" t="s">
        <v>2483</v>
      </c>
      <c r="D1035" t="s">
        <v>614</v>
      </c>
      <c r="E1035" t="s">
        <v>615</v>
      </c>
      <c r="F1035" s="2">
        <v>37868</v>
      </c>
      <c r="G1035" s="10">
        <f t="shared" si="16"/>
        <v>2003</v>
      </c>
      <c r="H1035" t="s">
        <v>2484</v>
      </c>
      <c r="I1035" t="s">
        <v>2487</v>
      </c>
      <c r="J1035">
        <v>13.31</v>
      </c>
      <c r="K1035" t="s">
        <v>1457</v>
      </c>
      <c r="L1035">
        <v>55.34</v>
      </c>
      <c r="M1035" t="s">
        <v>1458</v>
      </c>
      <c r="N1035" t="s">
        <v>2488</v>
      </c>
      <c r="O1035" t="s">
        <v>1195</v>
      </c>
      <c r="P1035" t="s">
        <v>1468</v>
      </c>
      <c r="R1035">
        <v>0.01</v>
      </c>
      <c r="S1035" t="s">
        <v>1464</v>
      </c>
      <c r="X1035">
        <v>0.01</v>
      </c>
      <c r="Y1035" t="s">
        <v>1464</v>
      </c>
      <c r="AA1035" t="s">
        <v>1465</v>
      </c>
    </row>
    <row r="1036" spans="1:27" ht="14.25">
      <c r="A1036" s="1" t="s">
        <v>3415</v>
      </c>
      <c r="B1036" t="s">
        <v>3416</v>
      </c>
      <c r="C1036" t="s">
        <v>3417</v>
      </c>
      <c r="D1036" t="s">
        <v>1510</v>
      </c>
      <c r="E1036" t="s">
        <v>1511</v>
      </c>
      <c r="F1036" s="2">
        <v>37930</v>
      </c>
      <c r="G1036" s="10">
        <f t="shared" si="16"/>
        <v>2003</v>
      </c>
      <c r="H1036" t="s">
        <v>3418</v>
      </c>
      <c r="I1036" t="s">
        <v>3419</v>
      </c>
      <c r="J1036">
        <v>13.31</v>
      </c>
      <c r="L1036">
        <v>9.6</v>
      </c>
      <c r="M1036" t="s">
        <v>1458</v>
      </c>
      <c r="N1036" t="s">
        <v>3420</v>
      </c>
      <c r="O1036" t="s">
        <v>1195</v>
      </c>
      <c r="P1036" t="s">
        <v>1461</v>
      </c>
      <c r="Q1036" t="s">
        <v>3421</v>
      </c>
      <c r="R1036">
        <v>0.069</v>
      </c>
      <c r="S1036" t="s">
        <v>1503</v>
      </c>
      <c r="T1036" t="s">
        <v>1517</v>
      </c>
      <c r="U1036">
        <v>0.231</v>
      </c>
      <c r="V1036" t="s">
        <v>1463</v>
      </c>
      <c r="W1036" t="s">
        <v>1519</v>
      </c>
      <c r="X1036">
        <v>0.007</v>
      </c>
      <c r="Y1036" t="s">
        <v>1464</v>
      </c>
      <c r="Z1036" t="s">
        <v>685</v>
      </c>
      <c r="AA1036" t="s">
        <v>1465</v>
      </c>
    </row>
    <row r="1037" spans="1:27" ht="14.25">
      <c r="A1037" s="1" t="s">
        <v>2489</v>
      </c>
      <c r="B1037" t="s">
        <v>2053</v>
      </c>
      <c r="C1037" t="s">
        <v>2053</v>
      </c>
      <c r="D1037" t="s">
        <v>1217</v>
      </c>
      <c r="E1037" t="s">
        <v>1218</v>
      </c>
      <c r="F1037" s="2">
        <v>37946</v>
      </c>
      <c r="G1037" s="10">
        <f t="shared" si="16"/>
        <v>2003</v>
      </c>
      <c r="H1037" t="s">
        <v>2490</v>
      </c>
      <c r="I1037" t="s">
        <v>2491</v>
      </c>
      <c r="J1037">
        <v>13.31</v>
      </c>
      <c r="K1037" t="s">
        <v>1457</v>
      </c>
      <c r="L1037">
        <v>34</v>
      </c>
      <c r="M1037" t="s">
        <v>1458</v>
      </c>
      <c r="N1037" t="s">
        <v>2492</v>
      </c>
      <c r="O1037" t="s">
        <v>1195</v>
      </c>
      <c r="P1037" t="s">
        <v>1461</v>
      </c>
      <c r="Q1037" t="s">
        <v>3234</v>
      </c>
      <c r="R1037">
        <v>0.0026</v>
      </c>
      <c r="S1037" t="s">
        <v>1464</v>
      </c>
      <c r="X1037">
        <v>0.0026</v>
      </c>
      <c r="Y1037" t="s">
        <v>1464</v>
      </c>
      <c r="AA1037" t="s">
        <v>1465</v>
      </c>
    </row>
    <row r="1038" spans="1:27" ht="14.25">
      <c r="A1038" s="1" t="s">
        <v>575</v>
      </c>
      <c r="B1038" t="s">
        <v>576</v>
      </c>
      <c r="D1038" t="s">
        <v>577</v>
      </c>
      <c r="E1038" t="s">
        <v>578</v>
      </c>
      <c r="F1038" s="2">
        <v>37959</v>
      </c>
      <c r="G1038" s="10">
        <f t="shared" si="16"/>
        <v>2003</v>
      </c>
      <c r="H1038" t="s">
        <v>579</v>
      </c>
      <c r="I1038" t="s">
        <v>2494</v>
      </c>
      <c r="J1038">
        <v>13.31</v>
      </c>
      <c r="K1038" t="s">
        <v>1457</v>
      </c>
      <c r="L1038">
        <v>70</v>
      </c>
      <c r="M1038" t="s">
        <v>1458</v>
      </c>
      <c r="N1038" t="s">
        <v>2495</v>
      </c>
      <c r="O1038" t="s">
        <v>1195</v>
      </c>
      <c r="P1038" t="s">
        <v>1461</v>
      </c>
      <c r="Q1038" t="s">
        <v>1707</v>
      </c>
      <c r="R1038">
        <v>0.007</v>
      </c>
      <c r="S1038" t="s">
        <v>1464</v>
      </c>
      <c r="AA1038" t="s">
        <v>1465</v>
      </c>
    </row>
    <row r="1039" spans="1:27" ht="14.25">
      <c r="A1039" s="1" t="s">
        <v>2498</v>
      </c>
      <c r="B1039" t="s">
        <v>2499</v>
      </c>
      <c r="C1039" t="s">
        <v>2500</v>
      </c>
      <c r="D1039" t="s">
        <v>769</v>
      </c>
      <c r="E1039" t="s">
        <v>770</v>
      </c>
      <c r="F1039" s="2">
        <v>38007</v>
      </c>
      <c r="G1039" s="10">
        <f t="shared" si="16"/>
        <v>2004</v>
      </c>
      <c r="I1039" t="s">
        <v>2501</v>
      </c>
      <c r="J1039">
        <v>13.31</v>
      </c>
      <c r="K1039" t="s">
        <v>1457</v>
      </c>
      <c r="L1039">
        <v>60</v>
      </c>
      <c r="M1039" t="s">
        <v>1458</v>
      </c>
      <c r="N1039" t="s">
        <v>2502</v>
      </c>
      <c r="O1039" t="s">
        <v>1195</v>
      </c>
      <c r="P1039" t="s">
        <v>1461</v>
      </c>
      <c r="Q1039" t="s">
        <v>3422</v>
      </c>
      <c r="R1039">
        <v>0.0054</v>
      </c>
      <c r="S1039" t="s">
        <v>1464</v>
      </c>
      <c r="AA1039" t="s">
        <v>1465</v>
      </c>
    </row>
    <row r="1040" spans="1:27" ht="14.25">
      <c r="A1040" s="1" t="s">
        <v>2498</v>
      </c>
      <c r="B1040" t="s">
        <v>2499</v>
      </c>
      <c r="C1040" t="s">
        <v>2500</v>
      </c>
      <c r="D1040" t="s">
        <v>769</v>
      </c>
      <c r="E1040" t="s">
        <v>770</v>
      </c>
      <c r="F1040" s="2">
        <v>38007</v>
      </c>
      <c r="G1040" s="10">
        <f t="shared" si="16"/>
        <v>2004</v>
      </c>
      <c r="I1040" t="s">
        <v>2504</v>
      </c>
      <c r="J1040">
        <v>13.31</v>
      </c>
      <c r="K1040" t="s">
        <v>1457</v>
      </c>
      <c r="L1040">
        <v>80</v>
      </c>
      <c r="M1040" t="s">
        <v>1458</v>
      </c>
      <c r="N1040" t="s">
        <v>2505</v>
      </c>
      <c r="O1040" t="s">
        <v>1195</v>
      </c>
      <c r="P1040" t="s">
        <v>1461</v>
      </c>
      <c r="Q1040" t="s">
        <v>3423</v>
      </c>
      <c r="R1040">
        <v>0.0054</v>
      </c>
      <c r="S1040" t="s">
        <v>1464</v>
      </c>
      <c r="AA1040" t="s">
        <v>1465</v>
      </c>
    </row>
    <row r="1041" spans="1:27" ht="14.25">
      <c r="A1041" s="1" t="s">
        <v>2498</v>
      </c>
      <c r="B1041" t="s">
        <v>2499</v>
      </c>
      <c r="C1041" t="s">
        <v>2500</v>
      </c>
      <c r="D1041" t="s">
        <v>769</v>
      </c>
      <c r="E1041" t="s">
        <v>770</v>
      </c>
      <c r="F1041" s="2">
        <v>38007</v>
      </c>
      <c r="G1041" s="10">
        <f t="shared" si="16"/>
        <v>2004</v>
      </c>
      <c r="I1041" t="s">
        <v>2507</v>
      </c>
      <c r="J1041">
        <v>13.31</v>
      </c>
      <c r="K1041" t="s">
        <v>1457</v>
      </c>
      <c r="L1041">
        <v>11</v>
      </c>
      <c r="M1041" t="s">
        <v>1458</v>
      </c>
      <c r="O1041" t="s">
        <v>1195</v>
      </c>
      <c r="P1041" t="s">
        <v>1461</v>
      </c>
      <c r="Q1041" t="s">
        <v>2503</v>
      </c>
      <c r="R1041">
        <v>0.0054</v>
      </c>
      <c r="S1041" t="s">
        <v>1464</v>
      </c>
      <c r="AA1041" t="s">
        <v>1465</v>
      </c>
    </row>
    <row r="1042" spans="1:27" ht="14.25">
      <c r="A1042" s="1" t="s">
        <v>2498</v>
      </c>
      <c r="B1042" t="s">
        <v>2499</v>
      </c>
      <c r="C1042" t="s">
        <v>2500</v>
      </c>
      <c r="D1042" t="s">
        <v>769</v>
      </c>
      <c r="E1042" t="s">
        <v>770</v>
      </c>
      <c r="F1042" s="2">
        <v>38007</v>
      </c>
      <c r="G1042" s="10">
        <f t="shared" si="16"/>
        <v>2004</v>
      </c>
      <c r="I1042" t="s">
        <v>2509</v>
      </c>
      <c r="J1042">
        <v>13.31</v>
      </c>
      <c r="K1042" t="s">
        <v>1457</v>
      </c>
      <c r="L1042">
        <v>34</v>
      </c>
      <c r="M1042" t="s">
        <v>1458</v>
      </c>
      <c r="O1042" t="s">
        <v>1195</v>
      </c>
      <c r="P1042" t="s">
        <v>1461</v>
      </c>
      <c r="Q1042" t="s">
        <v>2503</v>
      </c>
      <c r="R1042">
        <v>0.0054</v>
      </c>
      <c r="S1042" t="s">
        <v>1464</v>
      </c>
      <c r="AA1042" t="s">
        <v>1465</v>
      </c>
    </row>
    <row r="1043" spans="1:27" ht="14.25">
      <c r="A1043" s="1" t="s">
        <v>3013</v>
      </c>
      <c r="B1043" t="s">
        <v>3014</v>
      </c>
      <c r="C1043" t="s">
        <v>2132</v>
      </c>
      <c r="D1043" t="s">
        <v>989</v>
      </c>
      <c r="E1043" t="s">
        <v>990</v>
      </c>
      <c r="F1043" s="2">
        <v>38020</v>
      </c>
      <c r="G1043" s="10">
        <f t="shared" si="16"/>
        <v>2004</v>
      </c>
      <c r="H1043" t="s">
        <v>3015</v>
      </c>
      <c r="I1043" t="s">
        <v>3016</v>
      </c>
      <c r="J1043">
        <v>13.31</v>
      </c>
      <c r="K1043" t="s">
        <v>1457</v>
      </c>
      <c r="L1043">
        <v>600</v>
      </c>
      <c r="M1043" t="s">
        <v>3017</v>
      </c>
      <c r="N1043" t="s">
        <v>3018</v>
      </c>
      <c r="O1043" t="s">
        <v>1195</v>
      </c>
      <c r="P1043" t="s">
        <v>1461</v>
      </c>
      <c r="Q1043" t="s">
        <v>3424</v>
      </c>
      <c r="R1043">
        <v>0.52</v>
      </c>
      <c r="S1043" t="s">
        <v>1503</v>
      </c>
      <c r="T1043" t="s">
        <v>3425</v>
      </c>
      <c r="U1043">
        <v>1.722</v>
      </c>
      <c r="V1043" t="s">
        <v>1463</v>
      </c>
      <c r="W1043" t="s">
        <v>3425</v>
      </c>
      <c r="AA1043" t="s">
        <v>3426</v>
      </c>
    </row>
    <row r="1044" spans="1:27" ht="14.25">
      <c r="A1044" s="1" t="s">
        <v>2514</v>
      </c>
      <c r="B1044" t="s">
        <v>2515</v>
      </c>
      <c r="C1044" t="s">
        <v>2516</v>
      </c>
      <c r="D1044" t="s">
        <v>1429</v>
      </c>
      <c r="E1044" t="s">
        <v>1430</v>
      </c>
      <c r="F1044" s="2">
        <v>38121</v>
      </c>
      <c r="G1044" s="10">
        <f t="shared" si="16"/>
        <v>2004</v>
      </c>
      <c r="H1044" t="s">
        <v>2517</v>
      </c>
      <c r="I1044" t="s">
        <v>1204</v>
      </c>
      <c r="J1044">
        <v>13.31</v>
      </c>
      <c r="K1044" t="s">
        <v>1457</v>
      </c>
      <c r="L1044">
        <v>60</v>
      </c>
      <c r="M1044" t="s">
        <v>1458</v>
      </c>
      <c r="O1044" t="s">
        <v>1195</v>
      </c>
      <c r="P1044" t="s">
        <v>1479</v>
      </c>
      <c r="Q1044" t="s">
        <v>3427</v>
      </c>
      <c r="R1044">
        <v>0.4</v>
      </c>
      <c r="S1044" t="s">
        <v>1503</v>
      </c>
      <c r="AA1044" t="s">
        <v>1465</v>
      </c>
    </row>
    <row r="1045" spans="1:27" ht="14.25">
      <c r="A1045" s="1" t="s">
        <v>2533</v>
      </c>
      <c r="B1045" t="s">
        <v>2534</v>
      </c>
      <c r="C1045" t="s">
        <v>2535</v>
      </c>
      <c r="D1045" t="s">
        <v>2912</v>
      </c>
      <c r="E1045" t="s">
        <v>1880</v>
      </c>
      <c r="F1045" s="2">
        <v>38150</v>
      </c>
      <c r="G1045" s="10">
        <f t="shared" si="16"/>
        <v>2004</v>
      </c>
      <c r="H1045" t="s">
        <v>2536</v>
      </c>
      <c r="I1045" t="s">
        <v>1132</v>
      </c>
      <c r="J1045">
        <v>13.31</v>
      </c>
      <c r="K1045" t="s">
        <v>1457</v>
      </c>
      <c r="L1045">
        <v>45</v>
      </c>
      <c r="M1045" t="s">
        <v>1458</v>
      </c>
      <c r="N1045" t="s">
        <v>2537</v>
      </c>
      <c r="O1045" t="s">
        <v>1195</v>
      </c>
      <c r="P1045" t="s">
        <v>1461</v>
      </c>
      <c r="Q1045" t="s">
        <v>906</v>
      </c>
      <c r="R1045">
        <v>0.016</v>
      </c>
      <c r="S1045" t="s">
        <v>1464</v>
      </c>
      <c r="T1045" t="s">
        <v>2538</v>
      </c>
      <c r="X1045">
        <v>0.016</v>
      </c>
      <c r="Y1045" t="s">
        <v>1464</v>
      </c>
      <c r="AA1045" t="s">
        <v>1465</v>
      </c>
    </row>
    <row r="1046" spans="1:27" ht="14.25">
      <c r="A1046" s="1" t="s">
        <v>2913</v>
      </c>
      <c r="B1046" t="s">
        <v>2914</v>
      </c>
      <c r="C1046" t="s">
        <v>2915</v>
      </c>
      <c r="D1046" t="s">
        <v>769</v>
      </c>
      <c r="E1046" t="s">
        <v>770</v>
      </c>
      <c r="F1046" s="2">
        <v>38155</v>
      </c>
      <c r="G1046" s="10">
        <f t="shared" si="16"/>
        <v>2004</v>
      </c>
      <c r="H1046" t="s">
        <v>2916</v>
      </c>
      <c r="I1046" t="s">
        <v>2539</v>
      </c>
      <c r="J1046">
        <v>13.31</v>
      </c>
      <c r="K1046" t="s">
        <v>1457</v>
      </c>
      <c r="L1046">
        <v>32</v>
      </c>
      <c r="M1046" t="s">
        <v>1458</v>
      </c>
      <c r="N1046" t="s">
        <v>2540</v>
      </c>
      <c r="O1046" t="s">
        <v>1195</v>
      </c>
      <c r="P1046" t="s">
        <v>1461</v>
      </c>
      <c r="Q1046" t="s">
        <v>2541</v>
      </c>
      <c r="R1046">
        <v>0.18</v>
      </c>
      <c r="S1046" t="s">
        <v>1503</v>
      </c>
      <c r="AA1046" t="s">
        <v>1465</v>
      </c>
    </row>
    <row r="1047" spans="1:27" ht="14.25">
      <c r="A1047" s="1" t="s">
        <v>2913</v>
      </c>
      <c r="B1047" t="s">
        <v>2914</v>
      </c>
      <c r="C1047" t="s">
        <v>2915</v>
      </c>
      <c r="D1047" t="s">
        <v>769</v>
      </c>
      <c r="E1047" t="s">
        <v>770</v>
      </c>
      <c r="F1047" s="2">
        <v>38155</v>
      </c>
      <c r="G1047" s="10">
        <f t="shared" si="16"/>
        <v>2004</v>
      </c>
      <c r="H1047" t="s">
        <v>2916</v>
      </c>
      <c r="I1047" t="s">
        <v>2542</v>
      </c>
      <c r="J1047">
        <v>13.31</v>
      </c>
      <c r="K1047" t="s">
        <v>1457</v>
      </c>
      <c r="L1047">
        <v>32</v>
      </c>
      <c r="M1047" t="s">
        <v>1458</v>
      </c>
      <c r="N1047" t="s">
        <v>2543</v>
      </c>
      <c r="O1047" t="s">
        <v>1195</v>
      </c>
      <c r="P1047" t="s">
        <v>1461</v>
      </c>
      <c r="Q1047" t="s">
        <v>2541</v>
      </c>
      <c r="R1047">
        <v>0.18</v>
      </c>
      <c r="S1047" t="s">
        <v>1503</v>
      </c>
      <c r="AA1047" t="s">
        <v>1465</v>
      </c>
    </row>
    <row r="1048" spans="1:27" ht="14.25">
      <c r="A1048" s="1" t="s">
        <v>597</v>
      </c>
      <c r="B1048" t="s">
        <v>598</v>
      </c>
      <c r="C1048" t="s">
        <v>599</v>
      </c>
      <c r="D1048" t="s">
        <v>600</v>
      </c>
      <c r="E1048" t="s">
        <v>601</v>
      </c>
      <c r="F1048" s="2">
        <v>38160</v>
      </c>
      <c r="G1048" s="10">
        <f t="shared" si="16"/>
        <v>2004</v>
      </c>
      <c r="I1048" t="s">
        <v>2544</v>
      </c>
      <c r="J1048">
        <v>13.31</v>
      </c>
      <c r="K1048" t="s">
        <v>1457</v>
      </c>
      <c r="L1048">
        <v>143</v>
      </c>
      <c r="M1048" t="s">
        <v>1458</v>
      </c>
      <c r="O1048" t="s">
        <v>1195</v>
      </c>
      <c r="P1048" t="s">
        <v>1468</v>
      </c>
      <c r="R1048">
        <v>0.0055</v>
      </c>
      <c r="S1048" t="s">
        <v>1464</v>
      </c>
      <c r="AA1048" t="s">
        <v>1465</v>
      </c>
    </row>
    <row r="1049" spans="1:27" ht="14.25">
      <c r="A1049" s="1" t="s">
        <v>597</v>
      </c>
      <c r="B1049" t="s">
        <v>598</v>
      </c>
      <c r="C1049" t="s">
        <v>599</v>
      </c>
      <c r="D1049" t="s">
        <v>600</v>
      </c>
      <c r="E1049" t="s">
        <v>601</v>
      </c>
      <c r="F1049" s="2">
        <v>38160</v>
      </c>
      <c r="G1049" s="10">
        <f t="shared" si="16"/>
        <v>2004</v>
      </c>
      <c r="I1049" t="s">
        <v>2545</v>
      </c>
      <c r="J1049">
        <v>13.31</v>
      </c>
      <c r="K1049" t="s">
        <v>1457</v>
      </c>
      <c r="L1049">
        <v>6.8</v>
      </c>
      <c r="M1049" t="s">
        <v>1458</v>
      </c>
      <c r="O1049" t="s">
        <v>1195</v>
      </c>
      <c r="P1049" t="s">
        <v>1468</v>
      </c>
      <c r="R1049">
        <v>0.0055</v>
      </c>
      <c r="S1049" t="s">
        <v>1464</v>
      </c>
      <c r="AA1049" t="s">
        <v>1465</v>
      </c>
    </row>
    <row r="1050" spans="1:27" ht="14.25">
      <c r="A1050" s="1" t="s">
        <v>933</v>
      </c>
      <c r="B1050" t="s">
        <v>934</v>
      </c>
      <c r="C1050" t="s">
        <v>935</v>
      </c>
      <c r="D1050" t="s">
        <v>577</v>
      </c>
      <c r="E1050" t="s">
        <v>578</v>
      </c>
      <c r="F1050" s="2">
        <v>38183</v>
      </c>
      <c r="G1050" s="10">
        <f t="shared" si="16"/>
        <v>2004</v>
      </c>
      <c r="H1050" t="s">
        <v>936</v>
      </c>
      <c r="I1050" t="s">
        <v>2546</v>
      </c>
      <c r="J1050">
        <v>13.31</v>
      </c>
      <c r="K1050" t="s">
        <v>1457</v>
      </c>
      <c r="L1050">
        <v>40</v>
      </c>
      <c r="M1050" t="s">
        <v>1458</v>
      </c>
      <c r="N1050" t="s">
        <v>938</v>
      </c>
      <c r="O1050" t="s">
        <v>1195</v>
      </c>
      <c r="P1050" t="s">
        <v>1461</v>
      </c>
      <c r="Q1050" t="s">
        <v>939</v>
      </c>
      <c r="R1050">
        <v>0.006</v>
      </c>
      <c r="S1050" t="s">
        <v>1464</v>
      </c>
      <c r="T1050" t="s">
        <v>940</v>
      </c>
      <c r="AA1050" t="s">
        <v>1465</v>
      </c>
    </row>
    <row r="1051" spans="1:27" ht="14.25">
      <c r="A1051" s="1" t="s">
        <v>2547</v>
      </c>
      <c r="B1051" t="s">
        <v>2548</v>
      </c>
      <c r="C1051" t="s">
        <v>2549</v>
      </c>
      <c r="D1051" t="s">
        <v>808</v>
      </c>
      <c r="E1051" t="s">
        <v>1320</v>
      </c>
      <c r="F1051" s="2">
        <v>38190</v>
      </c>
      <c r="G1051" s="10">
        <f t="shared" si="16"/>
        <v>2004</v>
      </c>
      <c r="H1051" t="s">
        <v>2550</v>
      </c>
      <c r="I1051" t="s">
        <v>2134</v>
      </c>
      <c r="J1051">
        <v>13.31</v>
      </c>
      <c r="K1051" t="s">
        <v>1457</v>
      </c>
      <c r="L1051">
        <v>22</v>
      </c>
      <c r="M1051" t="s">
        <v>1458</v>
      </c>
      <c r="N1051" t="s">
        <v>2551</v>
      </c>
      <c r="O1051" t="s">
        <v>1195</v>
      </c>
      <c r="P1051" t="s">
        <v>1461</v>
      </c>
      <c r="Q1051" t="s">
        <v>3236</v>
      </c>
      <c r="R1051">
        <v>0.0055</v>
      </c>
      <c r="S1051" t="s">
        <v>1464</v>
      </c>
      <c r="AA1051" t="s">
        <v>1465</v>
      </c>
    </row>
    <row r="1052" spans="1:27" ht="14.25">
      <c r="A1052" s="1" t="s">
        <v>3428</v>
      </c>
      <c r="B1052" t="s">
        <v>3416</v>
      </c>
      <c r="C1052" t="s">
        <v>3417</v>
      </c>
      <c r="D1052" t="s">
        <v>1510</v>
      </c>
      <c r="E1052" t="s">
        <v>1511</v>
      </c>
      <c r="F1052" s="2">
        <v>38244</v>
      </c>
      <c r="G1052" s="10">
        <f t="shared" si="16"/>
        <v>2004</v>
      </c>
      <c r="H1052" t="s">
        <v>3418</v>
      </c>
      <c r="I1052" t="s">
        <v>3429</v>
      </c>
      <c r="J1052">
        <v>13.31</v>
      </c>
      <c r="K1052" t="s">
        <v>1457</v>
      </c>
      <c r="L1052">
        <v>13.3</v>
      </c>
      <c r="M1052" t="s">
        <v>1458</v>
      </c>
      <c r="N1052" t="s">
        <v>3420</v>
      </c>
      <c r="O1052" t="s">
        <v>1195</v>
      </c>
      <c r="P1052" t="s">
        <v>1461</v>
      </c>
      <c r="Q1052" t="s">
        <v>3421</v>
      </c>
      <c r="R1052">
        <v>0.095</v>
      </c>
      <c r="S1052" t="s">
        <v>1503</v>
      </c>
      <c r="T1052" t="s">
        <v>1517</v>
      </c>
      <c r="U1052">
        <v>0.32</v>
      </c>
      <c r="V1052" t="s">
        <v>1463</v>
      </c>
      <c r="W1052" t="s">
        <v>1519</v>
      </c>
      <c r="X1052">
        <v>0.007</v>
      </c>
      <c r="Y1052" t="s">
        <v>1464</v>
      </c>
      <c r="Z1052" t="s">
        <v>685</v>
      </c>
      <c r="AA1052" t="s">
        <v>1465</v>
      </c>
    </row>
    <row r="1053" spans="1:27" ht="14.25">
      <c r="A1053" s="1" t="s">
        <v>2559</v>
      </c>
      <c r="B1053" t="s">
        <v>2560</v>
      </c>
      <c r="C1053" t="s">
        <v>2561</v>
      </c>
      <c r="D1053" t="s">
        <v>769</v>
      </c>
      <c r="E1053" t="s">
        <v>770</v>
      </c>
      <c r="F1053" s="2">
        <v>38273</v>
      </c>
      <c r="G1053" s="10">
        <f t="shared" si="16"/>
        <v>2004</v>
      </c>
      <c r="H1053" t="s">
        <v>2049</v>
      </c>
      <c r="I1053" t="s">
        <v>2562</v>
      </c>
      <c r="J1053">
        <v>13.31</v>
      </c>
      <c r="K1053" t="s">
        <v>1457</v>
      </c>
      <c r="L1053">
        <v>97.1</v>
      </c>
      <c r="M1053" t="s">
        <v>1458</v>
      </c>
      <c r="O1053" t="s">
        <v>1195</v>
      </c>
      <c r="P1053" t="s">
        <v>1461</v>
      </c>
      <c r="Q1053" t="s">
        <v>2563</v>
      </c>
      <c r="R1053">
        <v>0.53</v>
      </c>
      <c r="S1053" t="s">
        <v>1503</v>
      </c>
      <c r="X1053">
        <v>0.0055</v>
      </c>
      <c r="Y1053" t="s">
        <v>1464</v>
      </c>
      <c r="Z1053" t="s">
        <v>2622</v>
      </c>
      <c r="AA1053" t="s">
        <v>3430</v>
      </c>
    </row>
    <row r="1054" spans="1:27" ht="14.25">
      <c r="A1054" s="1" t="s">
        <v>2559</v>
      </c>
      <c r="B1054" t="s">
        <v>2560</v>
      </c>
      <c r="C1054" t="s">
        <v>2561</v>
      </c>
      <c r="D1054" t="s">
        <v>769</v>
      </c>
      <c r="E1054" t="s">
        <v>770</v>
      </c>
      <c r="F1054" s="2">
        <v>38273</v>
      </c>
      <c r="G1054" s="10">
        <f t="shared" si="16"/>
        <v>2004</v>
      </c>
      <c r="H1054" t="s">
        <v>2049</v>
      </c>
      <c r="I1054" t="s">
        <v>2564</v>
      </c>
      <c r="J1054">
        <v>13.31</v>
      </c>
      <c r="K1054" t="s">
        <v>1457</v>
      </c>
      <c r="L1054">
        <v>10</v>
      </c>
      <c r="M1054" t="s">
        <v>1458</v>
      </c>
      <c r="N1054" t="s">
        <v>2565</v>
      </c>
      <c r="O1054" t="s">
        <v>1195</v>
      </c>
      <c r="P1054" t="s">
        <v>1461</v>
      </c>
      <c r="Q1054" t="s">
        <v>2566</v>
      </c>
      <c r="R1054">
        <v>0.06</v>
      </c>
      <c r="S1054" t="s">
        <v>1503</v>
      </c>
      <c r="X1054">
        <v>0.006</v>
      </c>
      <c r="Y1054" t="s">
        <v>1464</v>
      </c>
      <c r="Z1054" t="s">
        <v>566</v>
      </c>
      <c r="AA1054" t="s">
        <v>1465</v>
      </c>
    </row>
    <row r="1055" spans="1:27" ht="14.25">
      <c r="A1055" s="1" t="s">
        <v>766</v>
      </c>
      <c r="B1055" t="s">
        <v>767</v>
      </c>
      <c r="C1055" t="s">
        <v>768</v>
      </c>
      <c r="D1055" t="s">
        <v>769</v>
      </c>
      <c r="E1055" t="s">
        <v>770</v>
      </c>
      <c r="F1055" s="2">
        <v>38279</v>
      </c>
      <c r="G1055" s="10">
        <f t="shared" si="16"/>
        <v>2004</v>
      </c>
      <c r="H1055" t="s">
        <v>771</v>
      </c>
      <c r="I1055" t="s">
        <v>2567</v>
      </c>
      <c r="J1055">
        <v>13.31</v>
      </c>
      <c r="K1055" t="s">
        <v>1457</v>
      </c>
      <c r="L1055">
        <v>0.75</v>
      </c>
      <c r="M1055" t="s">
        <v>1458</v>
      </c>
      <c r="N1055" t="s">
        <v>2568</v>
      </c>
      <c r="O1055" t="s">
        <v>1195</v>
      </c>
      <c r="P1055" t="s">
        <v>1461</v>
      </c>
      <c r="Q1055" t="s">
        <v>1457</v>
      </c>
      <c r="R1055">
        <v>0.004</v>
      </c>
      <c r="S1055" t="s">
        <v>1503</v>
      </c>
      <c r="AA1055" t="s">
        <v>2569</v>
      </c>
    </row>
    <row r="1056" spans="1:27" ht="14.25">
      <c r="A1056" s="1" t="s">
        <v>2580</v>
      </c>
      <c r="B1056" t="s">
        <v>2581</v>
      </c>
      <c r="C1056" t="s">
        <v>2582</v>
      </c>
      <c r="D1056" t="s">
        <v>614</v>
      </c>
      <c r="E1056" t="s">
        <v>615</v>
      </c>
      <c r="F1056" s="2">
        <v>38322</v>
      </c>
      <c r="G1056" s="10">
        <f t="shared" si="16"/>
        <v>2004</v>
      </c>
      <c r="H1056" t="s">
        <v>2583</v>
      </c>
      <c r="I1056" t="s">
        <v>1204</v>
      </c>
      <c r="J1056">
        <v>13.31</v>
      </c>
      <c r="K1056" t="s">
        <v>1457</v>
      </c>
      <c r="L1056">
        <v>38</v>
      </c>
      <c r="M1056" t="s">
        <v>1458</v>
      </c>
      <c r="O1056" t="s">
        <v>1195</v>
      </c>
      <c r="P1056" t="s">
        <v>1468</v>
      </c>
      <c r="R1056">
        <v>0.0033</v>
      </c>
      <c r="S1056" t="s">
        <v>1464</v>
      </c>
      <c r="T1056" t="s">
        <v>2584</v>
      </c>
      <c r="AA1056" t="s">
        <v>1465</v>
      </c>
    </row>
    <row r="1057" spans="1:27" ht="14.25">
      <c r="A1057" s="1" t="s">
        <v>3431</v>
      </c>
      <c r="B1057" t="s">
        <v>3432</v>
      </c>
      <c r="C1057" t="s">
        <v>3433</v>
      </c>
      <c r="D1057" t="s">
        <v>989</v>
      </c>
      <c r="E1057" t="s">
        <v>990</v>
      </c>
      <c r="F1057" s="2">
        <v>38324</v>
      </c>
      <c r="G1057" s="10">
        <f t="shared" si="16"/>
        <v>2004</v>
      </c>
      <c r="H1057" t="s">
        <v>3434</v>
      </c>
      <c r="I1057" t="s">
        <v>3435</v>
      </c>
      <c r="J1057">
        <v>13.31</v>
      </c>
      <c r="K1057" t="s">
        <v>1457</v>
      </c>
      <c r="N1057" t="s">
        <v>3436</v>
      </c>
      <c r="O1057" t="s">
        <v>1195</v>
      </c>
      <c r="P1057" t="s">
        <v>1461</v>
      </c>
      <c r="Q1057" t="s">
        <v>3437</v>
      </c>
      <c r="T1057" t="s">
        <v>1693</v>
      </c>
      <c r="AA1057" t="s">
        <v>3438</v>
      </c>
    </row>
    <row r="1058" spans="1:27" ht="14.25">
      <c r="A1058" s="1" t="s">
        <v>2585</v>
      </c>
      <c r="B1058" t="s">
        <v>2586</v>
      </c>
      <c r="C1058" t="s">
        <v>2587</v>
      </c>
      <c r="D1058" t="s">
        <v>909</v>
      </c>
      <c r="E1058" t="s">
        <v>591</v>
      </c>
      <c r="F1058" s="2">
        <v>38349</v>
      </c>
      <c r="G1058" s="10">
        <f t="shared" si="16"/>
        <v>2004</v>
      </c>
      <c r="H1058" t="s">
        <v>2588</v>
      </c>
      <c r="I1058" t="s">
        <v>2589</v>
      </c>
      <c r="J1058">
        <v>13.31</v>
      </c>
      <c r="K1058" t="s">
        <v>1457</v>
      </c>
      <c r="L1058">
        <v>30.6</v>
      </c>
      <c r="M1058" t="s">
        <v>1458</v>
      </c>
      <c r="N1058" t="s">
        <v>2590</v>
      </c>
      <c r="O1058" t="s">
        <v>1195</v>
      </c>
      <c r="P1058" t="s">
        <v>1468</v>
      </c>
      <c r="R1058">
        <v>0.49</v>
      </c>
      <c r="S1058" t="s">
        <v>1503</v>
      </c>
      <c r="T1058" t="s">
        <v>2591</v>
      </c>
      <c r="U1058">
        <v>0.74</v>
      </c>
      <c r="V1058" t="s">
        <v>2480</v>
      </c>
      <c r="W1058" t="s">
        <v>2591</v>
      </c>
      <c r="X1058">
        <v>0.016</v>
      </c>
      <c r="Y1058" t="s">
        <v>1464</v>
      </c>
      <c r="AA1058" t="s">
        <v>2592</v>
      </c>
    </row>
    <row r="1059" spans="1:27" ht="14.25">
      <c r="A1059" s="1" t="s">
        <v>667</v>
      </c>
      <c r="B1059" t="s">
        <v>668</v>
      </c>
      <c r="C1059" t="s">
        <v>669</v>
      </c>
      <c r="D1059" t="s">
        <v>1510</v>
      </c>
      <c r="E1059" t="s">
        <v>1511</v>
      </c>
      <c r="F1059" s="2">
        <v>38509</v>
      </c>
      <c r="G1059" s="10">
        <f t="shared" si="16"/>
        <v>2005</v>
      </c>
      <c r="H1059" t="s">
        <v>670</v>
      </c>
      <c r="I1059" t="s">
        <v>2597</v>
      </c>
      <c r="J1059">
        <v>13.31</v>
      </c>
      <c r="L1059">
        <v>19</v>
      </c>
      <c r="M1059" t="s">
        <v>1458</v>
      </c>
      <c r="O1059" t="s">
        <v>1195</v>
      </c>
      <c r="P1059" t="s">
        <v>1461</v>
      </c>
      <c r="Q1059" t="s">
        <v>906</v>
      </c>
      <c r="R1059">
        <v>0.1</v>
      </c>
      <c r="S1059" t="s">
        <v>1503</v>
      </c>
      <c r="T1059" t="s">
        <v>1517</v>
      </c>
      <c r="U1059">
        <v>0.04</v>
      </c>
      <c r="V1059" t="s">
        <v>1463</v>
      </c>
      <c r="W1059" t="s">
        <v>2598</v>
      </c>
      <c r="X1059">
        <v>0.005</v>
      </c>
      <c r="Y1059" t="s">
        <v>1464</v>
      </c>
      <c r="Z1059" t="s">
        <v>685</v>
      </c>
      <c r="AA1059" t="s">
        <v>2599</v>
      </c>
    </row>
    <row r="1060" spans="1:27" ht="14.25">
      <c r="A1060" s="1" t="s">
        <v>2600</v>
      </c>
      <c r="B1060" t="s">
        <v>2601</v>
      </c>
      <c r="C1060" t="s">
        <v>2602</v>
      </c>
      <c r="D1060" t="s">
        <v>1510</v>
      </c>
      <c r="E1060" t="s">
        <v>1511</v>
      </c>
      <c r="F1060" s="2">
        <v>38516</v>
      </c>
      <c r="G1060" s="10">
        <f t="shared" si="16"/>
        <v>2005</v>
      </c>
      <c r="H1060" t="s">
        <v>2603</v>
      </c>
      <c r="I1060" t="s">
        <v>2604</v>
      </c>
      <c r="J1060">
        <v>13.31</v>
      </c>
      <c r="K1060" t="s">
        <v>1457</v>
      </c>
      <c r="L1060">
        <v>66.5</v>
      </c>
      <c r="M1060" t="s">
        <v>1458</v>
      </c>
      <c r="N1060" t="s">
        <v>2605</v>
      </c>
      <c r="O1060" t="s">
        <v>1195</v>
      </c>
      <c r="P1060" t="s">
        <v>1461</v>
      </c>
      <c r="Q1060" t="s">
        <v>2606</v>
      </c>
      <c r="R1060">
        <v>0.43</v>
      </c>
      <c r="S1060" t="s">
        <v>1503</v>
      </c>
      <c r="T1060" t="s">
        <v>1517</v>
      </c>
      <c r="AA1060" t="s">
        <v>1465</v>
      </c>
    </row>
    <row r="1061" spans="1:27" ht="14.25">
      <c r="A1061" s="1" t="s">
        <v>2609</v>
      </c>
      <c r="B1061" t="s">
        <v>2610</v>
      </c>
      <c r="C1061" t="s">
        <v>2611</v>
      </c>
      <c r="D1061" t="s">
        <v>2155</v>
      </c>
      <c r="E1061" t="s">
        <v>2612</v>
      </c>
      <c r="F1061" s="2">
        <v>38576</v>
      </c>
      <c r="G1061" s="10">
        <f t="shared" si="16"/>
        <v>2005</v>
      </c>
      <c r="H1061" t="s">
        <v>2613</v>
      </c>
      <c r="I1061" t="s">
        <v>2614</v>
      </c>
      <c r="J1061">
        <v>13.31</v>
      </c>
      <c r="K1061" t="s">
        <v>1457</v>
      </c>
      <c r="N1061" t="s">
        <v>2615</v>
      </c>
      <c r="O1061" t="s">
        <v>1195</v>
      </c>
      <c r="Q1061" t="s">
        <v>3439</v>
      </c>
      <c r="R1061">
        <v>0.002</v>
      </c>
      <c r="S1061" t="s">
        <v>1464</v>
      </c>
      <c r="AA1061" t="s">
        <v>1465</v>
      </c>
    </row>
    <row r="1062" spans="1:27" ht="14.25">
      <c r="A1062" s="1" t="s">
        <v>2609</v>
      </c>
      <c r="B1062" t="s">
        <v>2610</v>
      </c>
      <c r="C1062" t="s">
        <v>2611</v>
      </c>
      <c r="D1062" t="s">
        <v>2155</v>
      </c>
      <c r="E1062" t="s">
        <v>2612</v>
      </c>
      <c r="F1062" s="2">
        <v>38576</v>
      </c>
      <c r="G1062" s="10">
        <f t="shared" si="16"/>
        <v>2005</v>
      </c>
      <c r="H1062" t="s">
        <v>2613</v>
      </c>
      <c r="I1062" t="s">
        <v>3052</v>
      </c>
      <c r="J1062">
        <v>13.31</v>
      </c>
      <c r="K1062" t="s">
        <v>1457</v>
      </c>
      <c r="N1062" t="s">
        <v>3053</v>
      </c>
      <c r="O1062" t="s">
        <v>1195</v>
      </c>
      <c r="P1062" t="s">
        <v>1461</v>
      </c>
      <c r="Q1062" t="s">
        <v>3440</v>
      </c>
      <c r="R1062">
        <v>0.0054</v>
      </c>
      <c r="S1062" t="s">
        <v>1464</v>
      </c>
      <c r="T1062" t="s">
        <v>1395</v>
      </c>
      <c r="AA1062" t="s">
        <v>1465</v>
      </c>
    </row>
    <row r="1063" spans="1:27" ht="14.25">
      <c r="A1063" s="1" t="s">
        <v>2633</v>
      </c>
      <c r="B1063" t="s">
        <v>2610</v>
      </c>
      <c r="C1063" t="s">
        <v>2611</v>
      </c>
      <c r="D1063" t="s">
        <v>2155</v>
      </c>
      <c r="E1063" t="s">
        <v>2612</v>
      </c>
      <c r="F1063" s="2">
        <v>38786</v>
      </c>
      <c r="G1063" s="10">
        <f t="shared" si="16"/>
        <v>2006</v>
      </c>
      <c r="H1063" t="s">
        <v>2613</v>
      </c>
      <c r="I1063" t="s">
        <v>2634</v>
      </c>
      <c r="J1063">
        <v>13.31</v>
      </c>
      <c r="K1063" t="s">
        <v>1457</v>
      </c>
      <c r="N1063" t="s">
        <v>2635</v>
      </c>
      <c r="O1063" t="s">
        <v>1195</v>
      </c>
      <c r="P1063" t="s">
        <v>1461</v>
      </c>
      <c r="Q1063" t="s">
        <v>906</v>
      </c>
      <c r="R1063">
        <v>143</v>
      </c>
      <c r="S1063" t="s">
        <v>1738</v>
      </c>
      <c r="T1063" t="s">
        <v>1395</v>
      </c>
      <c r="AA1063" t="s">
        <v>2636</v>
      </c>
    </row>
    <row r="1064" spans="1:27" ht="14.25">
      <c r="A1064" s="1" t="s">
        <v>2646</v>
      </c>
      <c r="B1064" t="s">
        <v>2647</v>
      </c>
      <c r="C1064" t="s">
        <v>2648</v>
      </c>
      <c r="D1064" t="s">
        <v>1429</v>
      </c>
      <c r="E1064" t="s">
        <v>1430</v>
      </c>
      <c r="F1064" s="2">
        <v>38853</v>
      </c>
      <c r="G1064" s="10">
        <f t="shared" si="16"/>
        <v>2006</v>
      </c>
      <c r="H1064" t="s">
        <v>2649</v>
      </c>
      <c r="I1064" t="s">
        <v>2650</v>
      </c>
      <c r="J1064">
        <v>13.31</v>
      </c>
      <c r="K1064" t="s">
        <v>1457</v>
      </c>
      <c r="L1064">
        <v>3.85</v>
      </c>
      <c r="M1064" t="s">
        <v>1458</v>
      </c>
      <c r="N1064" t="s">
        <v>2651</v>
      </c>
      <c r="O1064" t="s">
        <v>1195</v>
      </c>
      <c r="P1064" t="s">
        <v>1461</v>
      </c>
      <c r="Q1064" t="s">
        <v>3441</v>
      </c>
      <c r="R1064">
        <v>0.0052</v>
      </c>
      <c r="S1064" t="s">
        <v>1464</v>
      </c>
      <c r="U1064">
        <v>0.09</v>
      </c>
      <c r="V1064" t="s">
        <v>1463</v>
      </c>
      <c r="AA1064" t="s">
        <v>1465</v>
      </c>
    </row>
    <row r="1065" spans="1:27" ht="14.25">
      <c r="A1065" s="1" t="s">
        <v>2652</v>
      </c>
      <c r="B1065" t="s">
        <v>2653</v>
      </c>
      <c r="C1065" t="s">
        <v>2654</v>
      </c>
      <c r="D1065" t="s">
        <v>1429</v>
      </c>
      <c r="E1065" t="s">
        <v>1430</v>
      </c>
      <c r="F1065" s="2">
        <v>39086</v>
      </c>
      <c r="G1065" s="10">
        <f t="shared" si="16"/>
        <v>2007</v>
      </c>
      <c r="H1065" t="s">
        <v>2655</v>
      </c>
      <c r="I1065" t="s">
        <v>2656</v>
      </c>
      <c r="J1065">
        <v>13.31</v>
      </c>
      <c r="K1065" t="s">
        <v>1457</v>
      </c>
      <c r="L1065">
        <v>35.4</v>
      </c>
      <c r="M1065" t="s">
        <v>1458</v>
      </c>
      <c r="N1065" t="s">
        <v>2657</v>
      </c>
      <c r="O1065" t="s">
        <v>1195</v>
      </c>
      <c r="P1065" t="s">
        <v>1461</v>
      </c>
      <c r="Q1065" t="s">
        <v>2658</v>
      </c>
      <c r="R1065">
        <v>0.005</v>
      </c>
      <c r="S1065" t="s">
        <v>1464</v>
      </c>
      <c r="U1065">
        <v>0.18</v>
      </c>
      <c r="V1065" t="s">
        <v>1503</v>
      </c>
      <c r="X1065">
        <v>0.005</v>
      </c>
      <c r="Y1065" t="s">
        <v>1464</v>
      </c>
      <c r="AA1065" t="s">
        <v>2660</v>
      </c>
    </row>
    <row r="1066" spans="1:27" ht="14.25">
      <c r="A1066" s="1" t="s">
        <v>3442</v>
      </c>
      <c r="B1066" t="s">
        <v>3443</v>
      </c>
      <c r="C1066" t="s">
        <v>3443</v>
      </c>
      <c r="D1066" t="s">
        <v>704</v>
      </c>
      <c r="E1066" t="s">
        <v>705</v>
      </c>
      <c r="F1066" s="2">
        <v>39113</v>
      </c>
      <c r="G1066" s="10">
        <f t="shared" si="16"/>
        <v>2007</v>
      </c>
      <c r="H1066" t="s">
        <v>3444</v>
      </c>
      <c r="I1066" t="s">
        <v>2555</v>
      </c>
      <c r="J1066">
        <v>13.31</v>
      </c>
      <c r="K1066" t="s">
        <v>1457</v>
      </c>
      <c r="L1066">
        <v>33.5</v>
      </c>
      <c r="M1066" t="s">
        <v>665</v>
      </c>
      <c r="O1066" t="s">
        <v>1195</v>
      </c>
      <c r="P1066" t="s">
        <v>1468</v>
      </c>
      <c r="R1066">
        <v>0.81</v>
      </c>
      <c r="S1066" t="s">
        <v>3030</v>
      </c>
      <c r="U1066">
        <v>0.19</v>
      </c>
      <c r="V1066" t="s">
        <v>1503</v>
      </c>
      <c r="X1066">
        <v>0.0055</v>
      </c>
      <c r="Y1066" t="s">
        <v>1464</v>
      </c>
      <c r="AA1066" t="s">
        <v>1465</v>
      </c>
    </row>
    <row r="1067" spans="1:27" ht="14.25">
      <c r="A1067" s="1" t="s">
        <v>945</v>
      </c>
      <c r="B1067" t="s">
        <v>946</v>
      </c>
      <c r="C1067" t="s">
        <v>947</v>
      </c>
      <c r="D1067" t="s">
        <v>909</v>
      </c>
      <c r="E1067" t="s">
        <v>591</v>
      </c>
      <c r="F1067" s="2">
        <v>39205</v>
      </c>
      <c r="G1067" s="10">
        <f t="shared" si="16"/>
        <v>2007</v>
      </c>
      <c r="H1067" t="s">
        <v>948</v>
      </c>
      <c r="I1067" t="s">
        <v>1375</v>
      </c>
      <c r="J1067">
        <v>13.31</v>
      </c>
      <c r="K1067" t="s">
        <v>1457</v>
      </c>
      <c r="L1067">
        <v>20.4</v>
      </c>
      <c r="M1067" t="s">
        <v>1458</v>
      </c>
      <c r="N1067" t="s">
        <v>2661</v>
      </c>
      <c r="O1067" t="s">
        <v>1195</v>
      </c>
      <c r="P1067" t="s">
        <v>1468</v>
      </c>
      <c r="R1067">
        <v>0.11</v>
      </c>
      <c r="S1067" t="s">
        <v>1503</v>
      </c>
      <c r="U1067">
        <v>0.5</v>
      </c>
      <c r="V1067" t="s">
        <v>1463</v>
      </c>
      <c r="X1067">
        <v>0.0054</v>
      </c>
      <c r="Y1067" t="s">
        <v>1464</v>
      </c>
      <c r="AA1067" t="s">
        <v>952</v>
      </c>
    </row>
    <row r="1068" spans="1:27" ht="14.25">
      <c r="A1068" s="1" t="s">
        <v>1764</v>
      </c>
      <c r="B1068" t="s">
        <v>1765</v>
      </c>
      <c r="C1068" t="s">
        <v>1766</v>
      </c>
      <c r="D1068" t="s">
        <v>1229</v>
      </c>
      <c r="E1068" t="s">
        <v>1230</v>
      </c>
      <c r="F1068" s="2">
        <v>39245</v>
      </c>
      <c r="G1068" s="10">
        <f t="shared" si="16"/>
        <v>2007</v>
      </c>
      <c r="H1068" t="s">
        <v>1767</v>
      </c>
      <c r="I1068" t="s">
        <v>1768</v>
      </c>
      <c r="J1068">
        <v>13.31</v>
      </c>
      <c r="K1068" t="s">
        <v>1457</v>
      </c>
      <c r="L1068">
        <v>95</v>
      </c>
      <c r="M1068" t="s">
        <v>1458</v>
      </c>
      <c r="O1068" t="s">
        <v>1195</v>
      </c>
      <c r="P1068" t="s">
        <v>1468</v>
      </c>
      <c r="R1068">
        <v>0.0026</v>
      </c>
      <c r="S1068" t="s">
        <v>1464</v>
      </c>
      <c r="U1068">
        <v>0.25</v>
      </c>
      <c r="V1068" t="s">
        <v>1503</v>
      </c>
      <c r="AA1068" t="s">
        <v>1465</v>
      </c>
    </row>
    <row r="1069" spans="1:27" ht="14.25">
      <c r="A1069" s="1" t="s">
        <v>1764</v>
      </c>
      <c r="B1069" t="s">
        <v>1765</v>
      </c>
      <c r="C1069" t="s">
        <v>1766</v>
      </c>
      <c r="D1069" t="s">
        <v>1229</v>
      </c>
      <c r="E1069" t="s">
        <v>1230</v>
      </c>
      <c r="F1069" s="2">
        <v>39245</v>
      </c>
      <c r="G1069" s="10">
        <f t="shared" si="16"/>
        <v>2007</v>
      </c>
      <c r="H1069" t="s">
        <v>1767</v>
      </c>
      <c r="I1069" t="s">
        <v>2662</v>
      </c>
      <c r="J1069">
        <v>13.31</v>
      </c>
      <c r="K1069" t="s">
        <v>1457</v>
      </c>
      <c r="L1069">
        <v>98.7</v>
      </c>
      <c r="M1069" t="s">
        <v>1458</v>
      </c>
      <c r="O1069" t="s">
        <v>1195</v>
      </c>
      <c r="P1069" t="s">
        <v>1468</v>
      </c>
      <c r="R1069">
        <v>0.0055</v>
      </c>
      <c r="S1069" t="s">
        <v>1464</v>
      </c>
      <c r="U1069">
        <v>0.54</v>
      </c>
      <c r="V1069" t="s">
        <v>1503</v>
      </c>
      <c r="AA1069" t="s">
        <v>1465</v>
      </c>
    </row>
    <row r="1070" spans="1:27" ht="14.25">
      <c r="A1070" s="1" t="s">
        <v>710</v>
      </c>
      <c r="B1070" t="s">
        <v>711</v>
      </c>
      <c r="C1070" t="s">
        <v>712</v>
      </c>
      <c r="D1070" t="s">
        <v>713</v>
      </c>
      <c r="E1070" t="s">
        <v>714</v>
      </c>
      <c r="F1070" s="2">
        <v>39262</v>
      </c>
      <c r="G1070" s="10">
        <f t="shared" si="16"/>
        <v>2007</v>
      </c>
      <c r="H1070" t="s">
        <v>715</v>
      </c>
      <c r="I1070" t="s">
        <v>2663</v>
      </c>
      <c r="J1070">
        <v>13.31</v>
      </c>
      <c r="K1070" t="s">
        <v>1457</v>
      </c>
      <c r="L1070">
        <v>93.7</v>
      </c>
      <c r="M1070" t="s">
        <v>1458</v>
      </c>
      <c r="N1070" t="s">
        <v>2664</v>
      </c>
      <c r="O1070" t="s">
        <v>1195</v>
      </c>
      <c r="P1070" t="s">
        <v>582</v>
      </c>
      <c r="Q1070" t="s">
        <v>3445</v>
      </c>
      <c r="R1070">
        <v>98</v>
      </c>
      <c r="S1070" t="s">
        <v>3446</v>
      </c>
      <c r="T1070" t="s">
        <v>2665</v>
      </c>
      <c r="U1070">
        <v>3.16</v>
      </c>
      <c r="V1070" t="s">
        <v>1503</v>
      </c>
      <c r="W1070" t="s">
        <v>2665</v>
      </c>
      <c r="AA1070" t="s">
        <v>3447</v>
      </c>
    </row>
    <row r="1071" spans="1:27" ht="14.25">
      <c r="A1071" s="1" t="s">
        <v>2666</v>
      </c>
      <c r="B1071" t="s">
        <v>2667</v>
      </c>
      <c r="C1071" t="s">
        <v>2667</v>
      </c>
      <c r="D1071" t="s">
        <v>1229</v>
      </c>
      <c r="E1071" t="s">
        <v>1230</v>
      </c>
      <c r="F1071" s="2">
        <v>39311</v>
      </c>
      <c r="G1071" s="10">
        <f t="shared" si="16"/>
        <v>2007</v>
      </c>
      <c r="H1071" t="s">
        <v>2668</v>
      </c>
      <c r="I1071" t="s">
        <v>2669</v>
      </c>
      <c r="J1071">
        <v>13.31</v>
      </c>
      <c r="K1071" t="s">
        <v>1457</v>
      </c>
      <c r="L1071">
        <v>99</v>
      </c>
      <c r="M1071" t="s">
        <v>1458</v>
      </c>
      <c r="N1071" t="s">
        <v>2670</v>
      </c>
      <c r="O1071" t="s">
        <v>1195</v>
      </c>
      <c r="P1071" t="s">
        <v>1468</v>
      </c>
      <c r="R1071">
        <v>0.0055</v>
      </c>
      <c r="S1071" t="s">
        <v>1464</v>
      </c>
      <c r="U1071">
        <v>0.55</v>
      </c>
      <c r="V1071" t="s">
        <v>1503</v>
      </c>
      <c r="AA1071" t="s">
        <v>1465</v>
      </c>
    </row>
    <row r="1072" spans="1:27" ht="14.25">
      <c r="A1072" s="1" t="s">
        <v>2666</v>
      </c>
      <c r="B1072" t="s">
        <v>2667</v>
      </c>
      <c r="C1072" t="s">
        <v>2667</v>
      </c>
      <c r="D1072" t="s">
        <v>1229</v>
      </c>
      <c r="E1072" t="s">
        <v>1230</v>
      </c>
      <c r="F1072" s="2">
        <v>39311</v>
      </c>
      <c r="G1072" s="10">
        <f t="shared" si="16"/>
        <v>2007</v>
      </c>
      <c r="H1072" t="s">
        <v>2668</v>
      </c>
      <c r="I1072" t="s">
        <v>2671</v>
      </c>
      <c r="J1072">
        <v>13.31</v>
      </c>
      <c r="K1072" t="s">
        <v>1457</v>
      </c>
      <c r="L1072">
        <v>27.2</v>
      </c>
      <c r="M1072" t="s">
        <v>1458</v>
      </c>
      <c r="N1072" t="s">
        <v>2672</v>
      </c>
      <c r="O1072" t="s">
        <v>1195</v>
      </c>
      <c r="P1072" t="s">
        <v>1468</v>
      </c>
      <c r="R1072">
        <v>0.0055</v>
      </c>
      <c r="S1072" t="s">
        <v>1464</v>
      </c>
      <c r="U1072">
        <v>0.15</v>
      </c>
      <c r="V1072" t="s">
        <v>1503</v>
      </c>
      <c r="AA1072" t="s">
        <v>1465</v>
      </c>
    </row>
    <row r="1073" spans="1:27" ht="14.25">
      <c r="A1073" s="1" t="s">
        <v>2666</v>
      </c>
      <c r="B1073" t="s">
        <v>2667</v>
      </c>
      <c r="C1073" t="s">
        <v>2667</v>
      </c>
      <c r="D1073" t="s">
        <v>1229</v>
      </c>
      <c r="E1073" t="s">
        <v>1230</v>
      </c>
      <c r="F1073" s="2">
        <v>39311</v>
      </c>
      <c r="G1073" s="10">
        <f t="shared" si="16"/>
        <v>2007</v>
      </c>
      <c r="H1073" t="s">
        <v>2668</v>
      </c>
      <c r="I1073" t="s">
        <v>2673</v>
      </c>
      <c r="J1073">
        <v>13.31</v>
      </c>
      <c r="K1073" t="s">
        <v>1457</v>
      </c>
      <c r="L1073">
        <v>33.4</v>
      </c>
      <c r="M1073" t="s">
        <v>2674</v>
      </c>
      <c r="N1073" t="s">
        <v>2675</v>
      </c>
      <c r="O1073" t="s">
        <v>1195</v>
      </c>
      <c r="P1073" t="s">
        <v>1468</v>
      </c>
      <c r="R1073">
        <v>0.0055</v>
      </c>
      <c r="S1073" t="s">
        <v>1464</v>
      </c>
      <c r="U1073">
        <v>0.18</v>
      </c>
      <c r="V1073" t="s">
        <v>1503</v>
      </c>
      <c r="AA1073" t="s">
        <v>1465</v>
      </c>
    </row>
    <row r="1074" spans="1:27" ht="14.25">
      <c r="A1074" s="1" t="s">
        <v>2666</v>
      </c>
      <c r="B1074" t="s">
        <v>2667</v>
      </c>
      <c r="C1074" t="s">
        <v>2667</v>
      </c>
      <c r="D1074" t="s">
        <v>1229</v>
      </c>
      <c r="E1074" t="s">
        <v>1230</v>
      </c>
      <c r="F1074" s="2">
        <v>39311</v>
      </c>
      <c r="G1074" s="10">
        <f t="shared" si="16"/>
        <v>2007</v>
      </c>
      <c r="H1074" t="s">
        <v>2668</v>
      </c>
      <c r="I1074" t="s">
        <v>2676</v>
      </c>
      <c r="J1074">
        <v>13.31</v>
      </c>
      <c r="K1074" t="s">
        <v>1457</v>
      </c>
      <c r="L1074">
        <v>64.9</v>
      </c>
      <c r="M1074" t="s">
        <v>2677</v>
      </c>
      <c r="N1074" t="s">
        <v>2678</v>
      </c>
      <c r="O1074" t="s">
        <v>1195</v>
      </c>
      <c r="P1074" t="s">
        <v>1468</v>
      </c>
      <c r="R1074">
        <v>0.0055</v>
      </c>
      <c r="S1074" t="s">
        <v>1464</v>
      </c>
      <c r="U1074">
        <v>0.36</v>
      </c>
      <c r="V1074" t="s">
        <v>1503</v>
      </c>
      <c r="AA1074" t="s">
        <v>1465</v>
      </c>
    </row>
    <row r="1077" spans="1:4" ht="14.25">
      <c r="A1077"/>
      <c r="B1077" t="s">
        <v>1090</v>
      </c>
      <c r="C1077" t="s">
        <v>1093</v>
      </c>
      <c r="D1077" t="s">
        <v>1092</v>
      </c>
    </row>
    <row r="1078" spans="1:4" ht="14.25">
      <c r="A1078">
        <v>1997</v>
      </c>
      <c r="B1078" s="12">
        <f>SUMIF($G$243:$G$510,"=1997",$X$243:$X$510)</f>
        <v>1.2144000000000004</v>
      </c>
      <c r="C1078">
        <f>COUNTIF($G$243:$G$510,"=1997")</f>
        <v>26</v>
      </c>
      <c r="D1078">
        <f aca="true" t="shared" si="17" ref="D1078:D1088">B1078/C1078</f>
        <v>0.046707692307692325</v>
      </c>
    </row>
    <row r="1079" spans="1:4" ht="14.25">
      <c r="A1079">
        <v>1998</v>
      </c>
      <c r="B1079" s="12">
        <f>SUMIF($G$243:$G$510,"=1998",$X$243:$X$510)</f>
        <v>0.9999805591961555</v>
      </c>
      <c r="C1079">
        <f>COUNTIF($G$243:$G$510,"=1998")</f>
        <v>14</v>
      </c>
      <c r="D1079">
        <f t="shared" si="17"/>
        <v>0.07142718279972539</v>
      </c>
    </row>
    <row r="1080" spans="1:4" ht="14.25">
      <c r="A1080">
        <v>1999</v>
      </c>
      <c r="B1080" s="12">
        <f>SUMIF($G$243:$G$510,"=1999",$X$243:$X$510)</f>
        <v>1.1577999999999997</v>
      </c>
      <c r="C1080">
        <f>COUNTIF($G$243:$G$510,"=1999")</f>
        <v>20</v>
      </c>
      <c r="D1080">
        <f t="shared" si="17"/>
        <v>0.05788999999999998</v>
      </c>
    </row>
    <row r="1081" spans="1:4" ht="14.25">
      <c r="A1081">
        <v>2000</v>
      </c>
      <c r="B1081" s="12">
        <f>SUMIF($G$243:$G$510,"=2000",$X$243:$X$510)</f>
        <v>1.6163636363636364</v>
      </c>
      <c r="C1081">
        <f>COUNTIF($G$243:$G$510,"=2000")</f>
        <v>34</v>
      </c>
      <c r="D1081">
        <f t="shared" si="17"/>
        <v>0.04754010695187166</v>
      </c>
    </row>
    <row r="1082" spans="1:4" ht="14.25">
      <c r="A1082">
        <v>2001</v>
      </c>
      <c r="B1082" s="12">
        <f>SUMIF($G$243:$G$510,"=2001",$X$243:$X$510)</f>
        <v>3.9188</v>
      </c>
      <c r="C1082">
        <f>COUNTIF($G$243:$G$510,"=2001")</f>
        <v>52</v>
      </c>
      <c r="D1082">
        <f t="shared" si="17"/>
        <v>0.07536153846153847</v>
      </c>
    </row>
    <row r="1083" spans="1:4" ht="14.25">
      <c r="A1083">
        <v>2002</v>
      </c>
      <c r="B1083" s="12">
        <f>SUMIF($G$243:$G$510,"=2002",$X$243:$X$510)</f>
        <v>2.3800000000000003</v>
      </c>
      <c r="C1083">
        <f>COUNTIF($G$243:$G$510,"=2002")</f>
        <v>43</v>
      </c>
      <c r="D1083">
        <f t="shared" si="17"/>
        <v>0.05534883720930233</v>
      </c>
    </row>
    <row r="1084" spans="1:4" ht="14.25">
      <c r="A1084">
        <v>2003</v>
      </c>
      <c r="B1084" s="12">
        <f>SUMIF($G$243:$G$510,"=2003",$X$243:$X$510)</f>
        <v>2.039811111111111</v>
      </c>
      <c r="C1084">
        <f>COUNTIF($G$243:$G$510,"=2003")</f>
        <v>26</v>
      </c>
      <c r="D1084">
        <f t="shared" si="17"/>
        <v>0.07845427350427349</v>
      </c>
    </row>
    <row r="1085" spans="1:4" ht="14.25">
      <c r="A1085">
        <v>2004</v>
      </c>
      <c r="B1085" s="12">
        <f>SUMIF($G$243:$G$510,"=2004",$X$243:$X$510)</f>
        <v>2.537133333333334</v>
      </c>
      <c r="C1085">
        <f>COUNTIF($G$243:$G$510,"=2004")</f>
        <v>29</v>
      </c>
      <c r="D1085">
        <f t="shared" si="17"/>
        <v>0.08748735632183911</v>
      </c>
    </row>
    <row r="1086" spans="1:4" ht="14.25">
      <c r="A1086">
        <v>2005</v>
      </c>
      <c r="B1086" s="12">
        <f>SUMIF($G$243:$G$510,"=2005",$X$243:$X$510)</f>
        <v>0.5449999999999999</v>
      </c>
      <c r="C1086">
        <f>COUNTIF($G$243:$G$510,"=2005")</f>
        <v>9</v>
      </c>
      <c r="D1086">
        <f t="shared" si="17"/>
        <v>0.06055555555555555</v>
      </c>
    </row>
    <row r="1087" spans="1:4" ht="14.25">
      <c r="A1087">
        <v>2006</v>
      </c>
      <c r="B1087" s="12">
        <f>SUMIF($G$243:$G$510,"=2006",$X$243:$X$510)</f>
        <v>0.101</v>
      </c>
      <c r="C1087">
        <f>COUNTIF($G$243:$G$510,"=2006")</f>
        <v>4</v>
      </c>
      <c r="D1087">
        <f t="shared" si="17"/>
        <v>0.02525</v>
      </c>
    </row>
    <row r="1088" spans="1:4" ht="14.25">
      <c r="A1088">
        <v>2007</v>
      </c>
      <c r="B1088">
        <f>SUMIF($G$243:$G$510,"=2007",$X$243:$X$510)</f>
        <v>0.687</v>
      </c>
      <c r="C1088">
        <f>COUNTIF($G$243:$G$510,"=2007")</f>
        <v>11</v>
      </c>
      <c r="D1088">
        <f t="shared" si="17"/>
        <v>0.06245454545454546</v>
      </c>
    </row>
    <row r="1089" spans="1:3" ht="14.25">
      <c r="A1089"/>
      <c r="C1089">
        <f>SUM(C1078:C1088)</f>
        <v>268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JDH</dc:creator>
  <cp:keywords/>
  <dc:description/>
  <cp:lastModifiedBy>Monique Faye</cp:lastModifiedBy>
  <cp:lastPrinted>2007-12-18T22:12:27Z</cp:lastPrinted>
  <dcterms:created xsi:type="dcterms:W3CDTF">2007-12-10T19:57:02Z</dcterms:created>
  <dcterms:modified xsi:type="dcterms:W3CDTF">2008-01-15T19:11:01Z</dcterms:modified>
  <cp:category/>
  <cp:version/>
  <cp:contentType/>
  <cp:contentStatus/>
</cp:coreProperties>
</file>